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bookViews>
    <workbookView xWindow="240" yWindow="105" windowWidth="14805" windowHeight="8010"/>
  </bookViews>
  <sheets>
    <sheet name="Genel" sheetId="1" r:id="rId1"/>
    <sheet name="Dersici-1" sheetId="2" r:id="rId2"/>
    <sheet name="Dersici-2" sheetId="8" r:id="rId3"/>
    <sheet name="Dersici-3" sheetId="9" r:id="rId4"/>
    <sheet name="Proje" sheetId="10" r:id="rId5"/>
    <sheet name="Hakkında" sheetId="7" state="hidden" r:id="rId6"/>
    <sheet name="Sonuç Rp" sheetId="11" r:id="rId7"/>
  </sheets>
  <definedNames>
    <definedName name="_xlnm.Print_Area" localSheetId="1">'Dersici-1'!$A$1:$N$59</definedName>
    <definedName name="_xlnm.Print_Area" localSheetId="0">Genel!$A$1:$AH$54</definedName>
  </definedNames>
  <calcPr calcId="124519"/>
</workbook>
</file>

<file path=xl/calcChain.xml><?xml version="1.0" encoding="utf-8"?>
<calcChain xmlns="http://schemas.openxmlformats.org/spreadsheetml/2006/main">
  <c r="N5" i="2"/>
  <c r="D5" s="1"/>
  <c r="B6" i="10"/>
  <c r="C6"/>
  <c r="G6"/>
  <c r="K6"/>
  <c r="N6"/>
  <c r="E6" s="1"/>
  <c r="B7"/>
  <c r="C7"/>
  <c r="N7"/>
  <c r="D7" s="1"/>
  <c r="B8"/>
  <c r="C8"/>
  <c r="E8"/>
  <c r="I8"/>
  <c r="M8"/>
  <c r="N8"/>
  <c r="G8" s="1"/>
  <c r="B9"/>
  <c r="C9"/>
  <c r="D9"/>
  <c r="H9"/>
  <c r="L9"/>
  <c r="N9"/>
  <c r="F9" s="1"/>
  <c r="B10"/>
  <c r="C10"/>
  <c r="G10"/>
  <c r="K10"/>
  <c r="N10"/>
  <c r="E10" s="1"/>
  <c r="B11"/>
  <c r="C11"/>
  <c r="N11"/>
  <c r="D11" s="1"/>
  <c r="B12"/>
  <c r="C12"/>
  <c r="E12"/>
  <c r="I12"/>
  <c r="M12"/>
  <c r="N12"/>
  <c r="G12" s="1"/>
  <c r="B13"/>
  <c r="C13"/>
  <c r="D13"/>
  <c r="H13"/>
  <c r="K13"/>
  <c r="L13"/>
  <c r="N13"/>
  <c r="F13" s="1"/>
  <c r="B14"/>
  <c r="C14"/>
  <c r="G14"/>
  <c r="K14"/>
  <c r="N14"/>
  <c r="E14" s="1"/>
  <c r="B15"/>
  <c r="C15"/>
  <c r="N15"/>
  <c r="D15" s="1"/>
  <c r="B16"/>
  <c r="C16"/>
  <c r="D16"/>
  <c r="E16"/>
  <c r="H16"/>
  <c r="I16"/>
  <c r="L16"/>
  <c r="M16"/>
  <c r="N16"/>
  <c r="G16" s="1"/>
  <c r="B17"/>
  <c r="C17"/>
  <c r="D17"/>
  <c r="G17"/>
  <c r="H17"/>
  <c r="K17"/>
  <c r="L17"/>
  <c r="N17"/>
  <c r="F17" s="1"/>
  <c r="B18"/>
  <c r="C18"/>
  <c r="G18"/>
  <c r="K18"/>
  <c r="N18"/>
  <c r="E18" s="1"/>
  <c r="B19"/>
  <c r="C19"/>
  <c r="N19"/>
  <c r="D19" s="1"/>
  <c r="B20"/>
  <c r="C20"/>
  <c r="D20"/>
  <c r="E20"/>
  <c r="H20"/>
  <c r="I20"/>
  <c r="L20"/>
  <c r="M20"/>
  <c r="N20"/>
  <c r="G20" s="1"/>
  <c r="B21"/>
  <c r="C21"/>
  <c r="D21"/>
  <c r="G21"/>
  <c r="H21"/>
  <c r="K21"/>
  <c r="L21"/>
  <c r="N21"/>
  <c r="F21" s="1"/>
  <c r="B22"/>
  <c r="C22"/>
  <c r="G22"/>
  <c r="K22"/>
  <c r="N22"/>
  <c r="E22" s="1"/>
  <c r="B23"/>
  <c r="C23"/>
  <c r="N23"/>
  <c r="D23" s="1"/>
  <c r="B24"/>
  <c r="C24"/>
  <c r="D24"/>
  <c r="E24"/>
  <c r="H24"/>
  <c r="I24"/>
  <c r="K24"/>
  <c r="L24"/>
  <c r="M24"/>
  <c r="N24"/>
  <c r="G24" s="1"/>
  <c r="B25"/>
  <c r="C25"/>
  <c r="D25"/>
  <c r="G25"/>
  <c r="H25"/>
  <c r="K25"/>
  <c r="L25"/>
  <c r="N25"/>
  <c r="F25" s="1"/>
  <c r="B26"/>
  <c r="C26"/>
  <c r="G26"/>
  <c r="K26"/>
  <c r="N26"/>
  <c r="E26" s="1"/>
  <c r="B27"/>
  <c r="C27"/>
  <c r="N27"/>
  <c r="D27" s="1"/>
  <c r="B28"/>
  <c r="C28"/>
  <c r="D28"/>
  <c r="E28"/>
  <c r="G28"/>
  <c r="H28"/>
  <c r="I28"/>
  <c r="K28"/>
  <c r="L28"/>
  <c r="M28"/>
  <c r="N28"/>
  <c r="F28" s="1"/>
  <c r="B29"/>
  <c r="C29"/>
  <c r="D29"/>
  <c r="G29"/>
  <c r="H29"/>
  <c r="K29"/>
  <c r="L29"/>
  <c r="N29"/>
  <c r="F29" s="1"/>
  <c r="B30"/>
  <c r="C30"/>
  <c r="G30"/>
  <c r="K30"/>
  <c r="N30"/>
  <c r="E30" s="1"/>
  <c r="B31"/>
  <c r="C31"/>
  <c r="N31"/>
  <c r="D31" s="1"/>
  <c r="B32"/>
  <c r="C32"/>
  <c r="D32"/>
  <c r="E32"/>
  <c r="G32"/>
  <c r="H32"/>
  <c r="I32"/>
  <c r="K32"/>
  <c r="L32"/>
  <c r="M32"/>
  <c r="N32"/>
  <c r="F32" s="1"/>
  <c r="B33"/>
  <c r="C33"/>
  <c r="D33"/>
  <c r="G33"/>
  <c r="H33"/>
  <c r="K33"/>
  <c r="L33"/>
  <c r="N33"/>
  <c r="F33" s="1"/>
  <c r="B34"/>
  <c r="C34"/>
  <c r="G34"/>
  <c r="K34"/>
  <c r="N34"/>
  <c r="E34" s="1"/>
  <c r="B35"/>
  <c r="C35"/>
  <c r="N35"/>
  <c r="D35" s="1"/>
  <c r="B36"/>
  <c r="C36"/>
  <c r="D36"/>
  <c r="E36"/>
  <c r="G36"/>
  <c r="H36"/>
  <c r="I36"/>
  <c r="K36"/>
  <c r="L36"/>
  <c r="M36"/>
  <c r="N36"/>
  <c r="F36" s="1"/>
  <c r="B37"/>
  <c r="C37"/>
  <c r="D37"/>
  <c r="G37"/>
  <c r="H37"/>
  <c r="K37"/>
  <c r="L37"/>
  <c r="N37"/>
  <c r="F37" s="1"/>
  <c r="B38"/>
  <c r="C38"/>
  <c r="G38"/>
  <c r="K38"/>
  <c r="N38"/>
  <c r="E38" s="1"/>
  <c r="B39"/>
  <c r="C39"/>
  <c r="N39"/>
  <c r="D39" s="1"/>
  <c r="B40"/>
  <c r="C40"/>
  <c r="D40"/>
  <c r="E40"/>
  <c r="G40"/>
  <c r="H40"/>
  <c r="I40"/>
  <c r="K40"/>
  <c r="L40"/>
  <c r="M40"/>
  <c r="N40"/>
  <c r="F40" s="1"/>
  <c r="B41"/>
  <c r="C41"/>
  <c r="D41"/>
  <c r="G41"/>
  <c r="H41"/>
  <c r="K41"/>
  <c r="L41"/>
  <c r="N41"/>
  <c r="F41" s="1"/>
  <c r="B42"/>
  <c r="C42"/>
  <c r="G42"/>
  <c r="K42"/>
  <c r="N42"/>
  <c r="E42" s="1"/>
  <c r="B43"/>
  <c r="C43"/>
  <c r="N43"/>
  <c r="D43" s="1"/>
  <c r="B44"/>
  <c r="C44"/>
  <c r="D44"/>
  <c r="E44"/>
  <c r="G44"/>
  <c r="H44"/>
  <c r="I44"/>
  <c r="K44"/>
  <c r="L44"/>
  <c r="M44"/>
  <c r="N44"/>
  <c r="F44" s="1"/>
  <c r="B45"/>
  <c r="C45"/>
  <c r="D45"/>
  <c r="G45"/>
  <c r="H45"/>
  <c r="K45"/>
  <c r="L45"/>
  <c r="N45"/>
  <c r="F45" s="1"/>
  <c r="B46"/>
  <c r="C46"/>
  <c r="G46"/>
  <c r="K46"/>
  <c r="N46"/>
  <c r="E46" s="1"/>
  <c r="B47"/>
  <c r="C47"/>
  <c r="N47"/>
  <c r="D47" s="1"/>
  <c r="B48"/>
  <c r="C48"/>
  <c r="D48"/>
  <c r="E48"/>
  <c r="G48"/>
  <c r="H48"/>
  <c r="I48"/>
  <c r="K48"/>
  <c r="L48"/>
  <c r="M48"/>
  <c r="N48"/>
  <c r="F48" s="1"/>
  <c r="B49"/>
  <c r="C49"/>
  <c r="D49"/>
  <c r="G49"/>
  <c r="H49"/>
  <c r="K49"/>
  <c r="L49"/>
  <c r="N49"/>
  <c r="F49" s="1"/>
  <c r="B50"/>
  <c r="C50"/>
  <c r="G50"/>
  <c r="K50"/>
  <c r="N50"/>
  <c r="E50" s="1"/>
  <c r="B51"/>
  <c r="C51"/>
  <c r="N51"/>
  <c r="D51" s="1"/>
  <c r="B52"/>
  <c r="C52"/>
  <c r="D52"/>
  <c r="E52"/>
  <c r="G52"/>
  <c r="H52"/>
  <c r="I52"/>
  <c r="K52"/>
  <c r="L52"/>
  <c r="M52"/>
  <c r="N52"/>
  <c r="F52" s="1"/>
  <c r="B53"/>
  <c r="C53"/>
  <c r="D53"/>
  <c r="G53"/>
  <c r="H53"/>
  <c r="K53"/>
  <c r="L53"/>
  <c r="N53"/>
  <c r="F53" s="1"/>
  <c r="B54"/>
  <c r="C54"/>
  <c r="G54"/>
  <c r="K54"/>
  <c r="N54"/>
  <c r="E54" s="1"/>
  <c r="N5"/>
  <c r="K5" s="1"/>
  <c r="B6" i="9"/>
  <c r="C6"/>
  <c r="G6"/>
  <c r="K6"/>
  <c r="N6"/>
  <c r="E6" s="1"/>
  <c r="B7"/>
  <c r="C7"/>
  <c r="N7"/>
  <c r="D7" s="1"/>
  <c r="B8"/>
  <c r="C8"/>
  <c r="E8"/>
  <c r="I8"/>
  <c r="M8"/>
  <c r="N8"/>
  <c r="G8" s="1"/>
  <c r="B9"/>
  <c r="C9"/>
  <c r="D9"/>
  <c r="H9"/>
  <c r="L9"/>
  <c r="N9"/>
  <c r="F9" s="1"/>
  <c r="B10"/>
  <c r="C10"/>
  <c r="D10"/>
  <c r="E10"/>
  <c r="G10"/>
  <c r="H10"/>
  <c r="I10"/>
  <c r="K10"/>
  <c r="L10"/>
  <c r="M10"/>
  <c r="N10"/>
  <c r="F10" s="1"/>
  <c r="B11"/>
  <c r="C11"/>
  <c r="N11"/>
  <c r="D11" s="1"/>
  <c r="B12"/>
  <c r="C12"/>
  <c r="E12"/>
  <c r="I12"/>
  <c r="M12"/>
  <c r="N12"/>
  <c r="G12" s="1"/>
  <c r="B13"/>
  <c r="C13"/>
  <c r="D13"/>
  <c r="H13"/>
  <c r="L13"/>
  <c r="N13"/>
  <c r="F13" s="1"/>
  <c r="B14"/>
  <c r="C14"/>
  <c r="D14"/>
  <c r="E14"/>
  <c r="G14"/>
  <c r="H14"/>
  <c r="I14"/>
  <c r="K14"/>
  <c r="L14"/>
  <c r="M14"/>
  <c r="N14"/>
  <c r="F14" s="1"/>
  <c r="B15"/>
  <c r="C15"/>
  <c r="N15"/>
  <c r="D15" s="1"/>
  <c r="B16"/>
  <c r="C16"/>
  <c r="E16"/>
  <c r="G16"/>
  <c r="I16"/>
  <c r="K16"/>
  <c r="M16"/>
  <c r="N16"/>
  <c r="F16" s="1"/>
  <c r="B17"/>
  <c r="C17"/>
  <c r="D17"/>
  <c r="H17"/>
  <c r="L17"/>
  <c r="N17"/>
  <c r="F17" s="1"/>
  <c r="B18"/>
  <c r="C18"/>
  <c r="D18"/>
  <c r="E18"/>
  <c r="G18"/>
  <c r="H18"/>
  <c r="I18"/>
  <c r="K18"/>
  <c r="L18"/>
  <c r="M18"/>
  <c r="N18"/>
  <c r="F18" s="1"/>
  <c r="B19"/>
  <c r="C19"/>
  <c r="N19"/>
  <c r="D19" s="1"/>
  <c r="B20"/>
  <c r="C20"/>
  <c r="E20"/>
  <c r="G20"/>
  <c r="I20"/>
  <c r="K20"/>
  <c r="M20"/>
  <c r="N20"/>
  <c r="F20" s="1"/>
  <c r="B21"/>
  <c r="C21"/>
  <c r="D21"/>
  <c r="H21"/>
  <c r="L21"/>
  <c r="N21"/>
  <c r="F21" s="1"/>
  <c r="B22"/>
  <c r="C22"/>
  <c r="D22"/>
  <c r="E22"/>
  <c r="G22"/>
  <c r="H22"/>
  <c r="I22"/>
  <c r="K22"/>
  <c r="L22"/>
  <c r="M22"/>
  <c r="N22"/>
  <c r="F22" s="1"/>
  <c r="B23"/>
  <c r="C23"/>
  <c r="N23"/>
  <c r="D23" s="1"/>
  <c r="B24"/>
  <c r="C24"/>
  <c r="E24"/>
  <c r="G24"/>
  <c r="I24"/>
  <c r="K24"/>
  <c r="M24"/>
  <c r="N24"/>
  <c r="F24" s="1"/>
  <c r="B25"/>
  <c r="C25"/>
  <c r="D25"/>
  <c r="H25"/>
  <c r="L25"/>
  <c r="N25"/>
  <c r="F25" s="1"/>
  <c r="B26"/>
  <c r="C26"/>
  <c r="D26"/>
  <c r="E26"/>
  <c r="G26"/>
  <c r="H26"/>
  <c r="I26"/>
  <c r="K26"/>
  <c r="L26"/>
  <c r="M26"/>
  <c r="N26"/>
  <c r="F26" s="1"/>
  <c r="B27"/>
  <c r="C27"/>
  <c r="N27"/>
  <c r="D27" s="1"/>
  <c r="B28"/>
  <c r="C28"/>
  <c r="E28"/>
  <c r="G28"/>
  <c r="I28"/>
  <c r="K28"/>
  <c r="M28"/>
  <c r="N28"/>
  <c r="F28" s="1"/>
  <c r="B29"/>
  <c r="C29"/>
  <c r="D29"/>
  <c r="H29"/>
  <c r="L29"/>
  <c r="N29"/>
  <c r="F29" s="1"/>
  <c r="B30"/>
  <c r="C30"/>
  <c r="D30"/>
  <c r="E30"/>
  <c r="G30"/>
  <c r="H30"/>
  <c r="I30"/>
  <c r="K30"/>
  <c r="L30"/>
  <c r="M30"/>
  <c r="N30"/>
  <c r="F30" s="1"/>
  <c r="B31"/>
  <c r="C31"/>
  <c r="N31"/>
  <c r="D31" s="1"/>
  <c r="B32"/>
  <c r="C32"/>
  <c r="E32"/>
  <c r="G32"/>
  <c r="I32"/>
  <c r="K32"/>
  <c r="M32"/>
  <c r="N32"/>
  <c r="F32" s="1"/>
  <c r="B33"/>
  <c r="C33"/>
  <c r="D33"/>
  <c r="H33"/>
  <c r="L33"/>
  <c r="N33"/>
  <c r="F33" s="1"/>
  <c r="B34"/>
  <c r="C34"/>
  <c r="D34"/>
  <c r="E34"/>
  <c r="G34"/>
  <c r="H34"/>
  <c r="I34"/>
  <c r="K34"/>
  <c r="L34"/>
  <c r="M34"/>
  <c r="N34"/>
  <c r="F34" s="1"/>
  <c r="B35"/>
  <c r="C35"/>
  <c r="N35"/>
  <c r="D35" s="1"/>
  <c r="B36"/>
  <c r="C36"/>
  <c r="E36"/>
  <c r="G36"/>
  <c r="I36"/>
  <c r="K36"/>
  <c r="M36"/>
  <c r="N36"/>
  <c r="F36" s="1"/>
  <c r="B37"/>
  <c r="C37"/>
  <c r="D37"/>
  <c r="H37"/>
  <c r="L37"/>
  <c r="N37"/>
  <c r="F37" s="1"/>
  <c r="B38"/>
  <c r="C38"/>
  <c r="D38"/>
  <c r="E38"/>
  <c r="G38"/>
  <c r="H38"/>
  <c r="I38"/>
  <c r="K38"/>
  <c r="L38"/>
  <c r="M38"/>
  <c r="N38"/>
  <c r="F38" s="1"/>
  <c r="B39"/>
  <c r="C39"/>
  <c r="N39"/>
  <c r="D39" s="1"/>
  <c r="B40"/>
  <c r="C40"/>
  <c r="E40"/>
  <c r="G40"/>
  <c r="I40"/>
  <c r="K40"/>
  <c r="M40"/>
  <c r="N40"/>
  <c r="F40" s="1"/>
  <c r="B41"/>
  <c r="C41"/>
  <c r="D41"/>
  <c r="H41"/>
  <c r="L41"/>
  <c r="N41"/>
  <c r="F41" s="1"/>
  <c r="B42"/>
  <c r="C42"/>
  <c r="D42"/>
  <c r="E42"/>
  <c r="G42"/>
  <c r="H42"/>
  <c r="I42"/>
  <c r="K42"/>
  <c r="L42"/>
  <c r="M42"/>
  <c r="N42"/>
  <c r="F42" s="1"/>
  <c r="B43"/>
  <c r="C43"/>
  <c r="N43"/>
  <c r="D43" s="1"/>
  <c r="B44"/>
  <c r="C44"/>
  <c r="E44"/>
  <c r="G44"/>
  <c r="I44"/>
  <c r="K44"/>
  <c r="M44"/>
  <c r="N44"/>
  <c r="F44" s="1"/>
  <c r="B45"/>
  <c r="C45"/>
  <c r="D45"/>
  <c r="H45"/>
  <c r="L45"/>
  <c r="N45"/>
  <c r="F45" s="1"/>
  <c r="B46"/>
  <c r="C46"/>
  <c r="D46"/>
  <c r="E46"/>
  <c r="G46"/>
  <c r="H46"/>
  <c r="I46"/>
  <c r="K46"/>
  <c r="L46"/>
  <c r="M46"/>
  <c r="N46"/>
  <c r="F46" s="1"/>
  <c r="B47"/>
  <c r="C47"/>
  <c r="N47"/>
  <c r="D47" s="1"/>
  <c r="B48"/>
  <c r="C48"/>
  <c r="E48"/>
  <c r="G48"/>
  <c r="I48"/>
  <c r="K48"/>
  <c r="M48"/>
  <c r="N48"/>
  <c r="F48" s="1"/>
  <c r="B49"/>
  <c r="C49"/>
  <c r="D49"/>
  <c r="H49"/>
  <c r="L49"/>
  <c r="N49"/>
  <c r="F49" s="1"/>
  <c r="B50"/>
  <c r="C50"/>
  <c r="D50"/>
  <c r="E50"/>
  <c r="G50"/>
  <c r="H50"/>
  <c r="I50"/>
  <c r="K50"/>
  <c r="L50"/>
  <c r="M50"/>
  <c r="N50"/>
  <c r="F50" s="1"/>
  <c r="B51"/>
  <c r="C51"/>
  <c r="N51"/>
  <c r="D51" s="1"/>
  <c r="B52"/>
  <c r="C52"/>
  <c r="E52"/>
  <c r="G52"/>
  <c r="I52"/>
  <c r="K52"/>
  <c r="M52"/>
  <c r="N52"/>
  <c r="F52" s="1"/>
  <c r="B53"/>
  <c r="C53"/>
  <c r="D53"/>
  <c r="H53"/>
  <c r="L53"/>
  <c r="N53"/>
  <c r="F53" s="1"/>
  <c r="B54"/>
  <c r="C54"/>
  <c r="D54"/>
  <c r="E54"/>
  <c r="G54"/>
  <c r="H54"/>
  <c r="I54"/>
  <c r="K54"/>
  <c r="L54"/>
  <c r="M54"/>
  <c r="N54"/>
  <c r="F54" s="1"/>
  <c r="B55"/>
  <c r="C55"/>
  <c r="N55"/>
  <c r="D55" s="1"/>
  <c r="N5"/>
  <c r="K5" s="1"/>
  <c r="L59" i="10"/>
  <c r="L58"/>
  <c r="N55"/>
  <c r="M55"/>
  <c r="L55"/>
  <c r="K55"/>
  <c r="J55"/>
  <c r="I55"/>
  <c r="H55"/>
  <c r="G55"/>
  <c r="F55"/>
  <c r="E55"/>
  <c r="D55"/>
  <c r="C55"/>
  <c r="B55"/>
  <c r="M5"/>
  <c r="H5"/>
  <c r="C5"/>
  <c r="B5"/>
  <c r="L59" i="9"/>
  <c r="L58"/>
  <c r="J5"/>
  <c r="C5"/>
  <c r="B5"/>
  <c r="N6" i="2"/>
  <c r="N7"/>
  <c r="N8"/>
  <c r="N9"/>
  <c r="N10"/>
  <c r="N11"/>
  <c r="N12"/>
  <c r="N13"/>
  <c r="N14"/>
  <c r="N15"/>
  <c r="N16"/>
  <c r="N17"/>
  <c r="N18"/>
  <c r="N19"/>
  <c r="N20"/>
  <c r="N21"/>
  <c r="N22"/>
  <c r="N23"/>
  <c r="N24"/>
  <c r="N25"/>
  <c r="N26"/>
  <c r="N27"/>
  <c r="N28"/>
  <c r="N29"/>
  <c r="N30"/>
  <c r="N31"/>
  <c r="N32"/>
  <c r="N33"/>
  <c r="N34"/>
  <c r="N35"/>
  <c r="N36"/>
  <c r="N37"/>
  <c r="N38"/>
  <c r="N39"/>
  <c r="N40"/>
  <c r="N41"/>
  <c r="N42"/>
  <c r="N43"/>
  <c r="N44"/>
  <c r="N45"/>
  <c r="N46"/>
  <c r="N47"/>
  <c r="N48"/>
  <c r="N49"/>
  <c r="N50"/>
  <c r="N51"/>
  <c r="N52"/>
  <c r="N53"/>
  <c r="N54"/>
  <c r="N55"/>
  <c r="K5"/>
  <c r="B28" i="8"/>
  <c r="C28"/>
  <c r="G28"/>
  <c r="K28"/>
  <c r="N28"/>
  <c r="E28" s="1"/>
  <c r="B29"/>
  <c r="C29"/>
  <c r="N29"/>
  <c r="D29" s="1"/>
  <c r="B30"/>
  <c r="C30"/>
  <c r="E30"/>
  <c r="I30"/>
  <c r="M30"/>
  <c r="N30"/>
  <c r="G30" s="1"/>
  <c r="B31"/>
  <c r="C31"/>
  <c r="D31"/>
  <c r="H31"/>
  <c r="L31"/>
  <c r="M31"/>
  <c r="N31"/>
  <c r="F31" s="1"/>
  <c r="B32"/>
  <c r="C32"/>
  <c r="D32"/>
  <c r="G32"/>
  <c r="H32"/>
  <c r="K32"/>
  <c r="L32"/>
  <c r="N32"/>
  <c r="E32" s="1"/>
  <c r="B33"/>
  <c r="C33"/>
  <c r="N33"/>
  <c r="D33" s="1"/>
  <c r="B34"/>
  <c r="C34"/>
  <c r="E34"/>
  <c r="I34"/>
  <c r="M34"/>
  <c r="N34"/>
  <c r="G34" s="1"/>
  <c r="B35"/>
  <c r="C35"/>
  <c r="D35"/>
  <c r="E35"/>
  <c r="H35"/>
  <c r="I35"/>
  <c r="L35"/>
  <c r="M35"/>
  <c r="N35"/>
  <c r="F35" s="1"/>
  <c r="B36"/>
  <c r="C36"/>
  <c r="D36"/>
  <c r="G36"/>
  <c r="H36"/>
  <c r="K36"/>
  <c r="L36"/>
  <c r="N36"/>
  <c r="E36" s="1"/>
  <c r="B37"/>
  <c r="C37"/>
  <c r="N37"/>
  <c r="D37" s="1"/>
  <c r="B38"/>
  <c r="C38"/>
  <c r="E38"/>
  <c r="I38"/>
  <c r="M38"/>
  <c r="N38"/>
  <c r="G38" s="1"/>
  <c r="B39"/>
  <c r="C39"/>
  <c r="D39"/>
  <c r="E39"/>
  <c r="H39"/>
  <c r="I39"/>
  <c r="L39"/>
  <c r="M39"/>
  <c r="N39"/>
  <c r="F39" s="1"/>
  <c r="B40"/>
  <c r="C40"/>
  <c r="D40"/>
  <c r="G40"/>
  <c r="H40"/>
  <c r="K40"/>
  <c r="L40"/>
  <c r="N40"/>
  <c r="E40" s="1"/>
  <c r="B41"/>
  <c r="C41"/>
  <c r="N41"/>
  <c r="D41" s="1"/>
  <c r="B42"/>
  <c r="C42"/>
  <c r="E42"/>
  <c r="I42"/>
  <c r="M42"/>
  <c r="N42"/>
  <c r="G42" s="1"/>
  <c r="B43"/>
  <c r="C43"/>
  <c r="D43"/>
  <c r="E43"/>
  <c r="H43"/>
  <c r="I43"/>
  <c r="L43"/>
  <c r="M43"/>
  <c r="N43"/>
  <c r="F43" s="1"/>
  <c r="B44"/>
  <c r="C44"/>
  <c r="D44"/>
  <c r="G44"/>
  <c r="H44"/>
  <c r="K44"/>
  <c r="L44"/>
  <c r="N44"/>
  <c r="E44" s="1"/>
  <c r="B45"/>
  <c r="C45"/>
  <c r="N45"/>
  <c r="D45" s="1"/>
  <c r="B46"/>
  <c r="C46"/>
  <c r="E46"/>
  <c r="I46"/>
  <c r="M46"/>
  <c r="N46"/>
  <c r="G46" s="1"/>
  <c r="B47"/>
  <c r="C47"/>
  <c r="D47"/>
  <c r="E47"/>
  <c r="H47"/>
  <c r="I47"/>
  <c r="L47"/>
  <c r="M47"/>
  <c r="N47"/>
  <c r="F47" s="1"/>
  <c r="B48"/>
  <c r="C48"/>
  <c r="D48"/>
  <c r="G48"/>
  <c r="H48"/>
  <c r="K48"/>
  <c r="L48"/>
  <c r="N48"/>
  <c r="E48" s="1"/>
  <c r="B49"/>
  <c r="C49"/>
  <c r="N49"/>
  <c r="D49" s="1"/>
  <c r="B50"/>
  <c r="C50"/>
  <c r="E50"/>
  <c r="I50"/>
  <c r="M50"/>
  <c r="N50"/>
  <c r="G50" s="1"/>
  <c r="B51"/>
  <c r="C51"/>
  <c r="D51"/>
  <c r="E51"/>
  <c r="H51"/>
  <c r="I51"/>
  <c r="L51"/>
  <c r="M51"/>
  <c r="N51"/>
  <c r="F51" s="1"/>
  <c r="B52"/>
  <c r="C52"/>
  <c r="D52"/>
  <c r="G52"/>
  <c r="H52"/>
  <c r="K52"/>
  <c r="L52"/>
  <c r="N52"/>
  <c r="E52" s="1"/>
  <c r="B53"/>
  <c r="C53"/>
  <c r="N53"/>
  <c r="D53" s="1"/>
  <c r="B54"/>
  <c r="C54"/>
  <c r="E54"/>
  <c r="I54"/>
  <c r="M54"/>
  <c r="N54"/>
  <c r="G54" s="1"/>
  <c r="N6"/>
  <c r="N7"/>
  <c r="N8"/>
  <c r="N9"/>
  <c r="N10"/>
  <c r="N11"/>
  <c r="N12"/>
  <c r="N13"/>
  <c r="N14"/>
  <c r="N15"/>
  <c r="N16"/>
  <c r="N17"/>
  <c r="N18"/>
  <c r="N19"/>
  <c r="N20"/>
  <c r="N21"/>
  <c r="N22"/>
  <c r="N23"/>
  <c r="N24"/>
  <c r="N25"/>
  <c r="N26"/>
  <c r="N27"/>
  <c r="N5"/>
  <c r="K5" s="1"/>
  <c r="L59"/>
  <c r="L58"/>
  <c r="N55"/>
  <c r="M55" s="1"/>
  <c r="L55"/>
  <c r="K55"/>
  <c r="J55"/>
  <c r="H55"/>
  <c r="G55"/>
  <c r="F55"/>
  <c r="D55"/>
  <c r="C55"/>
  <c r="B55"/>
  <c r="M27"/>
  <c r="L27"/>
  <c r="K27"/>
  <c r="J27"/>
  <c r="H27"/>
  <c r="G27"/>
  <c r="F27"/>
  <c r="D27"/>
  <c r="C27"/>
  <c r="B27"/>
  <c r="M26"/>
  <c r="L26"/>
  <c r="K26"/>
  <c r="J26"/>
  <c r="I26"/>
  <c r="H26"/>
  <c r="G26"/>
  <c r="F26"/>
  <c r="E26"/>
  <c r="D26"/>
  <c r="C26"/>
  <c r="B26"/>
  <c r="K25"/>
  <c r="J25"/>
  <c r="F25"/>
  <c r="C25"/>
  <c r="B25"/>
  <c r="L24"/>
  <c r="K24"/>
  <c r="J24"/>
  <c r="G24"/>
  <c r="F24"/>
  <c r="C24"/>
  <c r="B24"/>
  <c r="M23"/>
  <c r="L23"/>
  <c r="K23"/>
  <c r="J23"/>
  <c r="H23"/>
  <c r="G23"/>
  <c r="F23"/>
  <c r="D23"/>
  <c r="C23"/>
  <c r="B23"/>
  <c r="M22"/>
  <c r="L22"/>
  <c r="K22"/>
  <c r="J22"/>
  <c r="I22"/>
  <c r="H22"/>
  <c r="G22"/>
  <c r="F22"/>
  <c r="E22"/>
  <c r="D22"/>
  <c r="C22"/>
  <c r="B22"/>
  <c r="K21"/>
  <c r="J21"/>
  <c r="F21"/>
  <c r="C21"/>
  <c r="B21"/>
  <c r="L20"/>
  <c r="K20"/>
  <c r="J20"/>
  <c r="G20"/>
  <c r="F20"/>
  <c r="C20"/>
  <c r="B20"/>
  <c r="M19"/>
  <c r="L19"/>
  <c r="K19"/>
  <c r="J19"/>
  <c r="H19"/>
  <c r="G19"/>
  <c r="F19"/>
  <c r="D19"/>
  <c r="C19"/>
  <c r="B19"/>
  <c r="M18"/>
  <c r="L18"/>
  <c r="K18"/>
  <c r="J18"/>
  <c r="I18"/>
  <c r="H18"/>
  <c r="G18"/>
  <c r="F18"/>
  <c r="E18"/>
  <c r="D18"/>
  <c r="C18"/>
  <c r="B18"/>
  <c r="K17"/>
  <c r="J17"/>
  <c r="F17"/>
  <c r="C17"/>
  <c r="B17"/>
  <c r="L16"/>
  <c r="K16"/>
  <c r="J16"/>
  <c r="G16"/>
  <c r="F16"/>
  <c r="C16"/>
  <c r="B16"/>
  <c r="M15"/>
  <c r="L15"/>
  <c r="K15"/>
  <c r="J15"/>
  <c r="H15"/>
  <c r="G15"/>
  <c r="F15"/>
  <c r="D15"/>
  <c r="C15"/>
  <c r="B15"/>
  <c r="M14"/>
  <c r="L14"/>
  <c r="K14"/>
  <c r="J14"/>
  <c r="I14"/>
  <c r="H14"/>
  <c r="G14"/>
  <c r="F14"/>
  <c r="E14"/>
  <c r="D14"/>
  <c r="C14"/>
  <c r="B14"/>
  <c r="K13"/>
  <c r="J13"/>
  <c r="F13"/>
  <c r="C13"/>
  <c r="B13"/>
  <c r="L12"/>
  <c r="K12"/>
  <c r="J12"/>
  <c r="G12"/>
  <c r="F12"/>
  <c r="C12"/>
  <c r="B12"/>
  <c r="M11"/>
  <c r="L11"/>
  <c r="K11"/>
  <c r="J11"/>
  <c r="H11"/>
  <c r="G11"/>
  <c r="F11"/>
  <c r="D11"/>
  <c r="C11"/>
  <c r="B11"/>
  <c r="M10"/>
  <c r="L10"/>
  <c r="K10"/>
  <c r="J10"/>
  <c r="I10"/>
  <c r="H10"/>
  <c r="G10"/>
  <c r="F10"/>
  <c r="E10"/>
  <c r="D10"/>
  <c r="C10"/>
  <c r="B10"/>
  <c r="K9"/>
  <c r="J9"/>
  <c r="F9"/>
  <c r="C9"/>
  <c r="B9"/>
  <c r="L8"/>
  <c r="K8"/>
  <c r="J8"/>
  <c r="G8"/>
  <c r="F8"/>
  <c r="C8"/>
  <c r="B8"/>
  <c r="M7"/>
  <c r="L7"/>
  <c r="K7"/>
  <c r="J7"/>
  <c r="H7"/>
  <c r="G7"/>
  <c r="F7"/>
  <c r="D7"/>
  <c r="C7"/>
  <c r="B7"/>
  <c r="M6"/>
  <c r="L6"/>
  <c r="K6"/>
  <c r="J6"/>
  <c r="I6"/>
  <c r="H6"/>
  <c r="G6"/>
  <c r="F6"/>
  <c r="E6"/>
  <c r="D6"/>
  <c r="C6"/>
  <c r="B6"/>
  <c r="C5"/>
  <c r="B5"/>
  <c r="B28" i="2"/>
  <c r="C28"/>
  <c r="E28"/>
  <c r="B29"/>
  <c r="C29"/>
  <c r="E29"/>
  <c r="I29"/>
  <c r="M29"/>
  <c r="D29"/>
  <c r="B30"/>
  <c r="C30"/>
  <c r="G30"/>
  <c r="B31"/>
  <c r="C31"/>
  <c r="G31"/>
  <c r="H31"/>
  <c r="L31"/>
  <c r="M31"/>
  <c r="F31"/>
  <c r="B32"/>
  <c r="C32"/>
  <c r="E32"/>
  <c r="B33"/>
  <c r="C33"/>
  <c r="E33"/>
  <c r="I33"/>
  <c r="M33"/>
  <c r="D33"/>
  <c r="B34"/>
  <c r="C34"/>
  <c r="I34"/>
  <c r="G34"/>
  <c r="B35"/>
  <c r="C35"/>
  <c r="E35"/>
  <c r="G35"/>
  <c r="H35"/>
  <c r="K35"/>
  <c r="L35"/>
  <c r="M35"/>
  <c r="F35"/>
  <c r="B36"/>
  <c r="C36"/>
  <c r="E36"/>
  <c r="B37"/>
  <c r="C37"/>
  <c r="E37"/>
  <c r="D37"/>
  <c r="B38"/>
  <c r="C38"/>
  <c r="G38"/>
  <c r="B39"/>
  <c r="C39"/>
  <c r="E39"/>
  <c r="K39"/>
  <c r="F39"/>
  <c r="B40"/>
  <c r="C40"/>
  <c r="E40"/>
  <c r="B41"/>
  <c r="C41"/>
  <c r="D41"/>
  <c r="B42"/>
  <c r="C42"/>
  <c r="D42"/>
  <c r="E42"/>
  <c r="L42"/>
  <c r="M42"/>
  <c r="G42"/>
  <c r="B43"/>
  <c r="C43"/>
  <c r="F43"/>
  <c r="B44"/>
  <c r="C44"/>
  <c r="E44"/>
  <c r="B45"/>
  <c r="C45"/>
  <c r="I45"/>
  <c r="M45"/>
  <c r="D45"/>
  <c r="B46"/>
  <c r="C46"/>
  <c r="D46"/>
  <c r="E46"/>
  <c r="I46"/>
  <c r="L46"/>
  <c r="M46"/>
  <c r="G46"/>
  <c r="B47"/>
  <c r="C47"/>
  <c r="G47"/>
  <c r="H47"/>
  <c r="L47"/>
  <c r="M47"/>
  <c r="F47"/>
  <c r="B48"/>
  <c r="C48"/>
  <c r="E48"/>
  <c r="B49"/>
  <c r="C49"/>
  <c r="E49"/>
  <c r="I49"/>
  <c r="M49"/>
  <c r="D49"/>
  <c r="B50"/>
  <c r="C50"/>
  <c r="I50"/>
  <c r="G50"/>
  <c r="B51"/>
  <c r="C51"/>
  <c r="E51"/>
  <c r="G51"/>
  <c r="H51"/>
  <c r="K51"/>
  <c r="L51"/>
  <c r="M51"/>
  <c r="F51"/>
  <c r="B52"/>
  <c r="C52"/>
  <c r="E52"/>
  <c r="B53"/>
  <c r="C53"/>
  <c r="E53"/>
  <c r="D53"/>
  <c r="B54"/>
  <c r="C54"/>
  <c r="G54"/>
  <c r="B55"/>
  <c r="C55"/>
  <c r="E55"/>
  <c r="K55"/>
  <c r="F55"/>
  <c r="O51" i="1"/>
  <c r="P51" s="1"/>
  <c r="Q51" s="1"/>
  <c r="O52"/>
  <c r="P52"/>
  <c r="Q52" s="1"/>
  <c r="O53"/>
  <c r="P53" s="1"/>
  <c r="Q53" s="1"/>
  <c r="O47"/>
  <c r="P47" s="1"/>
  <c r="Q47" s="1"/>
  <c r="O48"/>
  <c r="P48"/>
  <c r="Q48" s="1"/>
  <c r="O49"/>
  <c r="P49" s="1"/>
  <c r="Q49" s="1"/>
  <c r="O50"/>
  <c r="P50"/>
  <c r="Q50" s="1"/>
  <c r="O35"/>
  <c r="P35"/>
  <c r="Q35" s="1"/>
  <c r="O36"/>
  <c r="P36" s="1"/>
  <c r="Q36" s="1"/>
  <c r="O37"/>
  <c r="P37"/>
  <c r="Q37" s="1"/>
  <c r="O38"/>
  <c r="P38" s="1"/>
  <c r="Q38" s="1"/>
  <c r="O39"/>
  <c r="P39"/>
  <c r="Q39" s="1"/>
  <c r="O40"/>
  <c r="P40" s="1"/>
  <c r="Q40" s="1"/>
  <c r="O41"/>
  <c r="P41"/>
  <c r="Q41" s="1"/>
  <c r="O42"/>
  <c r="P42" s="1"/>
  <c r="Q42" s="1"/>
  <c r="O43"/>
  <c r="P43"/>
  <c r="Q43" s="1"/>
  <c r="O44"/>
  <c r="P44" s="1"/>
  <c r="Q44" s="1"/>
  <c r="O45"/>
  <c r="P45"/>
  <c r="Q45" s="1"/>
  <c r="O46"/>
  <c r="P46" s="1"/>
  <c r="Q46" s="1"/>
  <c r="Q3"/>
  <c r="Q4"/>
  <c r="Q5"/>
  <c r="Q6"/>
  <c r="Q7"/>
  <c r="Q8"/>
  <c r="Q9"/>
  <c r="Q10"/>
  <c r="Q11"/>
  <c r="Q12"/>
  <c r="Q13"/>
  <c r="Q14"/>
  <c r="Q15"/>
  <c r="Q16"/>
  <c r="Q17"/>
  <c r="Q18"/>
  <c r="Q19"/>
  <c r="Q20"/>
  <c r="Q21"/>
  <c r="Q22"/>
  <c r="Q23"/>
  <c r="Q24"/>
  <c r="Q25"/>
  <c r="Q26"/>
  <c r="Q27"/>
  <c r="Q28"/>
  <c r="Q29"/>
  <c r="Q30"/>
  <c r="Q31"/>
  <c r="Q32"/>
  <c r="O3"/>
  <c r="P3" s="1"/>
  <c r="O4"/>
  <c r="P4"/>
  <c r="O5"/>
  <c r="P5" s="1"/>
  <c r="O6"/>
  <c r="P6" s="1"/>
  <c r="O7"/>
  <c r="P7"/>
  <c r="O8"/>
  <c r="P8"/>
  <c r="O9"/>
  <c r="P9" s="1"/>
  <c r="O10"/>
  <c r="P10" s="1"/>
  <c r="O11"/>
  <c r="P11"/>
  <c r="O12"/>
  <c r="P12"/>
  <c r="O13"/>
  <c r="P13" s="1"/>
  <c r="O14"/>
  <c r="P14" s="1"/>
  <c r="O15"/>
  <c r="P15"/>
  <c r="O16"/>
  <c r="P16" s="1"/>
  <c r="O17"/>
  <c r="P17" s="1"/>
  <c r="O18"/>
  <c r="P18" s="1"/>
  <c r="O19"/>
  <c r="P19"/>
  <c r="O20"/>
  <c r="P20" s="1"/>
  <c r="O21"/>
  <c r="P21" s="1"/>
  <c r="O22"/>
  <c r="P22" s="1"/>
  <c r="O23"/>
  <c r="P23"/>
  <c r="O24"/>
  <c r="P24"/>
  <c r="O25"/>
  <c r="P25" s="1"/>
  <c r="O26"/>
  <c r="P26" s="1"/>
  <c r="O27"/>
  <c r="P27"/>
  <c r="O28"/>
  <c r="P28"/>
  <c r="O29"/>
  <c r="P29" s="1"/>
  <c r="O30"/>
  <c r="P30" s="1"/>
  <c r="O31"/>
  <c r="P31"/>
  <c r="O32"/>
  <c r="P32"/>
  <c r="O33"/>
  <c r="P33" s="1"/>
  <c r="Q33" s="1"/>
  <c r="O34"/>
  <c r="P34" s="1"/>
  <c r="Q34" s="1"/>
  <c r="O2"/>
  <c r="P2"/>
  <c r="Q2" s="1"/>
  <c r="Y6"/>
  <c r="AD3"/>
  <c r="AE3"/>
  <c r="AF3"/>
  <c r="AG3"/>
  <c r="AC3"/>
  <c r="Z3"/>
  <c r="AA3"/>
  <c r="Y3"/>
  <c r="AC6"/>
  <c r="AA6"/>
  <c r="D7" i="11" s="1"/>
  <c r="Z6" i="1"/>
  <c r="A3" i="11"/>
  <c r="B6" i="2"/>
  <c r="C6"/>
  <c r="D6"/>
  <c r="E6"/>
  <c r="F6"/>
  <c r="G6"/>
  <c r="H6"/>
  <c r="I6"/>
  <c r="J6"/>
  <c r="K6"/>
  <c r="L6"/>
  <c r="M6"/>
  <c r="B7"/>
  <c r="C7"/>
  <c r="K7"/>
  <c r="B8"/>
  <c r="C8"/>
  <c r="E8"/>
  <c r="G8"/>
  <c r="K8"/>
  <c r="B9"/>
  <c r="C9"/>
  <c r="D9"/>
  <c r="G9"/>
  <c r="K9"/>
  <c r="B10"/>
  <c r="C10"/>
  <c r="D10"/>
  <c r="E10"/>
  <c r="G10"/>
  <c r="I10"/>
  <c r="K10"/>
  <c r="M10"/>
  <c r="B11"/>
  <c r="C11"/>
  <c r="K11"/>
  <c r="B12"/>
  <c r="C12"/>
  <c r="E12"/>
  <c r="G12"/>
  <c r="I12"/>
  <c r="K12"/>
  <c r="M12"/>
  <c r="B13"/>
  <c r="C13"/>
  <c r="D13"/>
  <c r="E13"/>
  <c r="G13"/>
  <c r="I13"/>
  <c r="K13"/>
  <c r="M13"/>
  <c r="B14"/>
  <c r="C14"/>
  <c r="D14"/>
  <c r="E14"/>
  <c r="F14"/>
  <c r="G14"/>
  <c r="H14"/>
  <c r="I14"/>
  <c r="J14"/>
  <c r="K14"/>
  <c r="L14"/>
  <c r="M14"/>
  <c r="B15"/>
  <c r="C15"/>
  <c r="K15"/>
  <c r="B16"/>
  <c r="C16"/>
  <c r="E16"/>
  <c r="G16"/>
  <c r="K16"/>
  <c r="B17"/>
  <c r="C17"/>
  <c r="D17"/>
  <c r="G17"/>
  <c r="K17"/>
  <c r="B18"/>
  <c r="C18"/>
  <c r="D18"/>
  <c r="E18"/>
  <c r="G18"/>
  <c r="I18"/>
  <c r="K18"/>
  <c r="M18"/>
  <c r="B19"/>
  <c r="C19"/>
  <c r="K19"/>
  <c r="B20"/>
  <c r="C20"/>
  <c r="E20"/>
  <c r="G20"/>
  <c r="I20"/>
  <c r="K20"/>
  <c r="M20"/>
  <c r="B21"/>
  <c r="C21"/>
  <c r="D21"/>
  <c r="E21"/>
  <c r="G21"/>
  <c r="I21"/>
  <c r="K21"/>
  <c r="M21"/>
  <c r="B22"/>
  <c r="C22"/>
  <c r="D22"/>
  <c r="E22"/>
  <c r="F22"/>
  <c r="G22"/>
  <c r="H22"/>
  <c r="I22"/>
  <c r="J22"/>
  <c r="K22"/>
  <c r="L22"/>
  <c r="M22"/>
  <c r="B23"/>
  <c r="C23"/>
  <c r="K23"/>
  <c r="B24"/>
  <c r="C24"/>
  <c r="E24"/>
  <c r="G24"/>
  <c r="K24"/>
  <c r="B25"/>
  <c r="C25"/>
  <c r="D25"/>
  <c r="G25"/>
  <c r="K25"/>
  <c r="B26"/>
  <c r="C26"/>
  <c r="D26"/>
  <c r="E26"/>
  <c r="G26"/>
  <c r="I26"/>
  <c r="K26"/>
  <c r="M26"/>
  <c r="B27"/>
  <c r="C27"/>
  <c r="K27"/>
  <c r="Y7" i="1"/>
  <c r="Y10"/>
  <c r="L59" i="2"/>
  <c r="A3"/>
  <c r="A1" i="10"/>
  <c r="A1" i="9"/>
  <c r="A1" i="8"/>
  <c r="A1" i="2"/>
  <c r="A4" i="11"/>
  <c r="A8"/>
  <c r="A9"/>
  <c r="A10"/>
  <c r="A11"/>
  <c r="A13"/>
  <c r="A6"/>
  <c r="A7"/>
  <c r="A3" i="10"/>
  <c r="A3" i="9"/>
  <c r="A3" i="8"/>
  <c r="C5" i="11"/>
  <c r="D5"/>
  <c r="F5"/>
  <c r="G5"/>
  <c r="H5"/>
  <c r="I5"/>
  <c r="J5"/>
  <c r="AG6" i="1"/>
  <c r="J7" i="11" s="1"/>
  <c r="AG10" i="1"/>
  <c r="J11" i="11" s="1"/>
  <c r="AF6" i="1"/>
  <c r="I7" i="11" s="1"/>
  <c r="AF10" i="1"/>
  <c r="I11" i="11" s="1"/>
  <c r="AE10" i="1"/>
  <c r="H11" i="11" s="1"/>
  <c r="AD10" i="1"/>
  <c r="G11" i="11"/>
  <c r="AC10" i="1"/>
  <c r="F11" i="11" s="1"/>
  <c r="AE6" i="1"/>
  <c r="AE7" s="1"/>
  <c r="AD6"/>
  <c r="G7" i="11" s="1"/>
  <c r="F7"/>
  <c r="C7"/>
  <c r="Z10" i="1"/>
  <c r="C11" i="11" s="1"/>
  <c r="AA10" i="1"/>
  <c r="D11" i="11" s="1"/>
  <c r="B11"/>
  <c r="B7"/>
  <c r="Z2" i="1"/>
  <c r="C4" i="11"/>
  <c r="AA2" i="1"/>
  <c r="D4" i="11"/>
  <c r="AC2" i="1"/>
  <c r="F4" i="11"/>
  <c r="AD2" i="1"/>
  <c r="G4" i="11"/>
  <c r="AE2" i="1"/>
  <c r="H4" i="11"/>
  <c r="AF2" i="1"/>
  <c r="I4" i="11"/>
  <c r="AG2" i="1"/>
  <c r="J4" i="11"/>
  <c r="Y2" i="1"/>
  <c r="B4" i="11"/>
  <c r="B5"/>
  <c r="L58" i="2"/>
  <c r="C5"/>
  <c r="B5"/>
  <c r="AD7" i="1"/>
  <c r="AD8" s="1"/>
  <c r="L26" i="2"/>
  <c r="J26"/>
  <c r="H26"/>
  <c r="F26"/>
  <c r="M25"/>
  <c r="I25"/>
  <c r="E25"/>
  <c r="M24"/>
  <c r="I24"/>
  <c r="L18"/>
  <c r="J18"/>
  <c r="H18"/>
  <c r="F18"/>
  <c r="M17"/>
  <c r="I17"/>
  <c r="E17"/>
  <c r="M16"/>
  <c r="I16"/>
  <c r="L10"/>
  <c r="J10"/>
  <c r="H10"/>
  <c r="F10"/>
  <c r="M9"/>
  <c r="I9"/>
  <c r="E9"/>
  <c r="M8"/>
  <c r="I8"/>
  <c r="D27"/>
  <c r="E27"/>
  <c r="I27"/>
  <c r="M27"/>
  <c r="D19"/>
  <c r="E19"/>
  <c r="I19"/>
  <c r="M19"/>
  <c r="D15"/>
  <c r="E15"/>
  <c r="I15"/>
  <c r="M15"/>
  <c r="D11"/>
  <c r="E11"/>
  <c r="I11"/>
  <c r="M11"/>
  <c r="D7"/>
  <c r="E7"/>
  <c r="I7"/>
  <c r="M7"/>
  <c r="D23"/>
  <c r="E23"/>
  <c r="I23"/>
  <c r="M23"/>
  <c r="D24"/>
  <c r="F24"/>
  <c r="H24"/>
  <c r="J24"/>
  <c r="L24"/>
  <c r="D20"/>
  <c r="F20"/>
  <c r="H20"/>
  <c r="J20"/>
  <c r="L20"/>
  <c r="D16"/>
  <c r="F16"/>
  <c r="H16"/>
  <c r="J16"/>
  <c r="L16"/>
  <c r="D12"/>
  <c r="F12"/>
  <c r="H12"/>
  <c r="J12"/>
  <c r="L12"/>
  <c r="D8"/>
  <c r="F8"/>
  <c r="H8"/>
  <c r="J8"/>
  <c r="L8"/>
  <c r="H5"/>
  <c r="G27"/>
  <c r="G23"/>
  <c r="G19"/>
  <c r="G15"/>
  <c r="G11"/>
  <c r="G7"/>
  <c r="Y8" i="1"/>
  <c r="B9" i="11" s="1"/>
  <c r="B8"/>
  <c r="AC7" i="1"/>
  <c r="AC8" s="1"/>
  <c r="Z7"/>
  <c r="Y9"/>
  <c r="B10" i="11" s="1"/>
  <c r="L27" i="2"/>
  <c r="J27"/>
  <c r="H27"/>
  <c r="F27"/>
  <c r="L25"/>
  <c r="J25"/>
  <c r="H25"/>
  <c r="F25"/>
  <c r="L23"/>
  <c r="J23"/>
  <c r="H23"/>
  <c r="F23"/>
  <c r="L21"/>
  <c r="J21"/>
  <c r="H21"/>
  <c r="F21"/>
  <c r="L19"/>
  <c r="J19"/>
  <c r="H19"/>
  <c r="F19"/>
  <c r="L17"/>
  <c r="J17"/>
  <c r="H17"/>
  <c r="F17"/>
  <c r="L15"/>
  <c r="J15"/>
  <c r="H15"/>
  <c r="F15"/>
  <c r="L13"/>
  <c r="J13"/>
  <c r="H13"/>
  <c r="F13"/>
  <c r="L11"/>
  <c r="J11"/>
  <c r="H11"/>
  <c r="F11"/>
  <c r="L9"/>
  <c r="J9"/>
  <c r="H9"/>
  <c r="F9"/>
  <c r="L7"/>
  <c r="J7"/>
  <c r="H7"/>
  <c r="F7"/>
  <c r="C8" i="11"/>
  <c r="Z8" i="1"/>
  <c r="C9" i="11" s="1"/>
  <c r="F8"/>
  <c r="J5" i="2" l="1"/>
  <c r="G5"/>
  <c r="J54" i="10"/>
  <c r="F54"/>
  <c r="M51"/>
  <c r="I51"/>
  <c r="E51"/>
  <c r="J50"/>
  <c r="F50"/>
  <c r="M47"/>
  <c r="I47"/>
  <c r="E47"/>
  <c r="J46"/>
  <c r="F46"/>
  <c r="M43"/>
  <c r="I43"/>
  <c r="E43"/>
  <c r="J42"/>
  <c r="F42"/>
  <c r="M39"/>
  <c r="I39"/>
  <c r="E39"/>
  <c r="J38"/>
  <c r="F38"/>
  <c r="M35"/>
  <c r="I35"/>
  <c r="E35"/>
  <c r="J34"/>
  <c r="F34"/>
  <c r="M31"/>
  <c r="I31"/>
  <c r="E31"/>
  <c r="J30"/>
  <c r="F30"/>
  <c r="M27"/>
  <c r="I27"/>
  <c r="E27"/>
  <c r="J26"/>
  <c r="F26"/>
  <c r="M23"/>
  <c r="I23"/>
  <c r="E23"/>
  <c r="J22"/>
  <c r="F22"/>
  <c r="M19"/>
  <c r="I19"/>
  <c r="E19"/>
  <c r="J18"/>
  <c r="F18"/>
  <c r="M15"/>
  <c r="I15"/>
  <c r="E15"/>
  <c r="J14"/>
  <c r="F14"/>
  <c r="G13"/>
  <c r="L12"/>
  <c r="H12"/>
  <c r="D12"/>
  <c r="M11"/>
  <c r="I11"/>
  <c r="E11"/>
  <c r="J10"/>
  <c r="F10"/>
  <c r="K9"/>
  <c r="G9"/>
  <c r="L8"/>
  <c r="H8"/>
  <c r="D8"/>
  <c r="M7"/>
  <c r="I7"/>
  <c r="E7"/>
  <c r="J6"/>
  <c r="F6"/>
  <c r="J51"/>
  <c r="F51"/>
  <c r="J47"/>
  <c r="F47"/>
  <c r="J43"/>
  <c r="F43"/>
  <c r="J39"/>
  <c r="F39"/>
  <c r="J35"/>
  <c r="F35"/>
  <c r="J31"/>
  <c r="F31"/>
  <c r="J27"/>
  <c r="F27"/>
  <c r="J23"/>
  <c r="F23"/>
  <c r="J19"/>
  <c r="F19"/>
  <c r="J15"/>
  <c r="F15"/>
  <c r="J11"/>
  <c r="F11"/>
  <c r="J7"/>
  <c r="F7"/>
  <c r="L54"/>
  <c r="H54"/>
  <c r="D54"/>
  <c r="M53"/>
  <c r="I53"/>
  <c r="E53"/>
  <c r="J52"/>
  <c r="K51"/>
  <c r="G51"/>
  <c r="L50"/>
  <c r="H50"/>
  <c r="D50"/>
  <c r="M49"/>
  <c r="I49"/>
  <c r="E49"/>
  <c r="J48"/>
  <c r="K47"/>
  <c r="G47"/>
  <c r="L46"/>
  <c r="H46"/>
  <c r="D46"/>
  <c r="M45"/>
  <c r="I45"/>
  <c r="E45"/>
  <c r="J44"/>
  <c r="K43"/>
  <c r="G43"/>
  <c r="L42"/>
  <c r="H42"/>
  <c r="D42"/>
  <c r="M41"/>
  <c r="I41"/>
  <c r="E41"/>
  <c r="J40"/>
  <c r="K39"/>
  <c r="G39"/>
  <c r="L38"/>
  <c r="H38"/>
  <c r="D38"/>
  <c r="M37"/>
  <c r="I37"/>
  <c r="E37"/>
  <c r="J36"/>
  <c r="K35"/>
  <c r="G35"/>
  <c r="L34"/>
  <c r="H34"/>
  <c r="D34"/>
  <c r="M33"/>
  <c r="I33"/>
  <c r="E33"/>
  <c r="J32"/>
  <c r="K31"/>
  <c r="G31"/>
  <c r="L30"/>
  <c r="H30"/>
  <c r="D30"/>
  <c r="M29"/>
  <c r="I29"/>
  <c r="E29"/>
  <c r="J28"/>
  <c r="K27"/>
  <c r="G27"/>
  <c r="L26"/>
  <c r="H26"/>
  <c r="D26"/>
  <c r="M25"/>
  <c r="I25"/>
  <c r="E25"/>
  <c r="J24"/>
  <c r="F24"/>
  <c r="K23"/>
  <c r="G23"/>
  <c r="L22"/>
  <c r="H22"/>
  <c r="D22"/>
  <c r="M21"/>
  <c r="I21"/>
  <c r="E21"/>
  <c r="J20"/>
  <c r="F20"/>
  <c r="K19"/>
  <c r="G19"/>
  <c r="L18"/>
  <c r="H18"/>
  <c r="D18"/>
  <c r="M17"/>
  <c r="I17"/>
  <c r="E17"/>
  <c r="J16"/>
  <c r="F16"/>
  <c r="K15"/>
  <c r="G15"/>
  <c r="L14"/>
  <c r="H14"/>
  <c r="D14"/>
  <c r="M13"/>
  <c r="I13"/>
  <c r="E13"/>
  <c r="J12"/>
  <c r="F12"/>
  <c r="K11"/>
  <c r="G11"/>
  <c r="L10"/>
  <c r="H10"/>
  <c r="D10"/>
  <c r="M9"/>
  <c r="I9"/>
  <c r="E9"/>
  <c r="J8"/>
  <c r="F8"/>
  <c r="K7"/>
  <c r="G7"/>
  <c r="L6"/>
  <c r="H6"/>
  <c r="D6"/>
  <c r="M54"/>
  <c r="I54"/>
  <c r="J53"/>
  <c r="L51"/>
  <c r="H51"/>
  <c r="M50"/>
  <c r="I50"/>
  <c r="J49"/>
  <c r="L47"/>
  <c r="H47"/>
  <c r="M46"/>
  <c r="I46"/>
  <c r="J45"/>
  <c r="L43"/>
  <c r="H43"/>
  <c r="M42"/>
  <c r="I42"/>
  <c r="J41"/>
  <c r="L39"/>
  <c r="H39"/>
  <c r="M38"/>
  <c r="I38"/>
  <c r="J37"/>
  <c r="L35"/>
  <c r="H35"/>
  <c r="M34"/>
  <c r="I34"/>
  <c r="J33"/>
  <c r="L31"/>
  <c r="H31"/>
  <c r="M30"/>
  <c r="I30"/>
  <c r="J29"/>
  <c r="L27"/>
  <c r="H27"/>
  <c r="M26"/>
  <c r="I26"/>
  <c r="J25"/>
  <c r="L23"/>
  <c r="H23"/>
  <c r="M22"/>
  <c r="I22"/>
  <c r="J21"/>
  <c r="K20"/>
  <c r="L19"/>
  <c r="H19"/>
  <c r="M18"/>
  <c r="I18"/>
  <c r="J17"/>
  <c r="K16"/>
  <c r="L15"/>
  <c r="H15"/>
  <c r="M14"/>
  <c r="I14"/>
  <c r="J13"/>
  <c r="K12"/>
  <c r="L11"/>
  <c r="H11"/>
  <c r="M10"/>
  <c r="I10"/>
  <c r="J9"/>
  <c r="K8"/>
  <c r="L7"/>
  <c r="H7"/>
  <c r="M6"/>
  <c r="I6"/>
  <c r="F5"/>
  <c r="L5"/>
  <c r="E5"/>
  <c r="J5"/>
  <c r="D5"/>
  <c r="I5"/>
  <c r="M55" i="9"/>
  <c r="I55"/>
  <c r="E55"/>
  <c r="J54"/>
  <c r="K53"/>
  <c r="G53"/>
  <c r="L52"/>
  <c r="H52"/>
  <c r="D52"/>
  <c r="M51"/>
  <c r="I51"/>
  <c r="E51"/>
  <c r="J50"/>
  <c r="K49"/>
  <c r="G49"/>
  <c r="L48"/>
  <c r="H48"/>
  <c r="D48"/>
  <c r="M47"/>
  <c r="I47"/>
  <c r="E47"/>
  <c r="J46"/>
  <c r="K45"/>
  <c r="G45"/>
  <c r="L44"/>
  <c r="H44"/>
  <c r="D44"/>
  <c r="M43"/>
  <c r="I43"/>
  <c r="E43"/>
  <c r="J42"/>
  <c r="K41"/>
  <c r="G41"/>
  <c r="L40"/>
  <c r="H40"/>
  <c r="D40"/>
  <c r="M39"/>
  <c r="I39"/>
  <c r="E39"/>
  <c r="J38"/>
  <c r="K37"/>
  <c r="G37"/>
  <c r="L36"/>
  <c r="H36"/>
  <c r="D36"/>
  <c r="M35"/>
  <c r="I35"/>
  <c r="E35"/>
  <c r="J34"/>
  <c r="K33"/>
  <c r="G33"/>
  <c r="L32"/>
  <c r="H32"/>
  <c r="D32"/>
  <c r="M31"/>
  <c r="I31"/>
  <c r="E31"/>
  <c r="J30"/>
  <c r="K29"/>
  <c r="G29"/>
  <c r="L28"/>
  <c r="H28"/>
  <c r="D28"/>
  <c r="M27"/>
  <c r="I27"/>
  <c r="E27"/>
  <c r="J26"/>
  <c r="K25"/>
  <c r="G25"/>
  <c r="L24"/>
  <c r="H24"/>
  <c r="D24"/>
  <c r="M23"/>
  <c r="I23"/>
  <c r="E23"/>
  <c r="J22"/>
  <c r="K21"/>
  <c r="G21"/>
  <c r="L20"/>
  <c r="H20"/>
  <c r="D20"/>
  <c r="M19"/>
  <c r="I19"/>
  <c r="E19"/>
  <c r="J18"/>
  <c r="K17"/>
  <c r="G17"/>
  <c r="L16"/>
  <c r="H16"/>
  <c r="D16"/>
  <c r="M15"/>
  <c r="I15"/>
  <c r="E15"/>
  <c r="J14"/>
  <c r="K13"/>
  <c r="G13"/>
  <c r="L12"/>
  <c r="H12"/>
  <c r="D12"/>
  <c r="M11"/>
  <c r="I11"/>
  <c r="E11"/>
  <c r="J10"/>
  <c r="K9"/>
  <c r="G9"/>
  <c r="L8"/>
  <c r="H8"/>
  <c r="D8"/>
  <c r="M7"/>
  <c r="I7"/>
  <c r="E7"/>
  <c r="J6"/>
  <c r="F6"/>
  <c r="J55"/>
  <c r="J51"/>
  <c r="J47"/>
  <c r="F47"/>
  <c r="J43"/>
  <c r="F43"/>
  <c r="J39"/>
  <c r="F39"/>
  <c r="J35"/>
  <c r="F35"/>
  <c r="J31"/>
  <c r="F31"/>
  <c r="J27"/>
  <c r="F27"/>
  <c r="J23"/>
  <c r="F23"/>
  <c r="J19"/>
  <c r="F19"/>
  <c r="J15"/>
  <c r="F15"/>
  <c r="J11"/>
  <c r="F11"/>
  <c r="J7"/>
  <c r="F7"/>
  <c r="F55"/>
  <c r="F51"/>
  <c r="K55"/>
  <c r="G55"/>
  <c r="M53"/>
  <c r="I53"/>
  <c r="E53"/>
  <c r="J52"/>
  <c r="K51"/>
  <c r="G51"/>
  <c r="M49"/>
  <c r="I49"/>
  <c r="E49"/>
  <c r="J48"/>
  <c r="K47"/>
  <c r="G47"/>
  <c r="M45"/>
  <c r="I45"/>
  <c r="E45"/>
  <c r="J44"/>
  <c r="K43"/>
  <c r="G43"/>
  <c r="M41"/>
  <c r="I41"/>
  <c r="E41"/>
  <c r="J40"/>
  <c r="K39"/>
  <c r="G39"/>
  <c r="M37"/>
  <c r="I37"/>
  <c r="E37"/>
  <c r="J36"/>
  <c r="K35"/>
  <c r="G35"/>
  <c r="M33"/>
  <c r="I33"/>
  <c r="E33"/>
  <c r="J32"/>
  <c r="K31"/>
  <c r="G31"/>
  <c r="M29"/>
  <c r="I29"/>
  <c r="E29"/>
  <c r="J28"/>
  <c r="K27"/>
  <c r="G27"/>
  <c r="M25"/>
  <c r="I25"/>
  <c r="E25"/>
  <c r="J24"/>
  <c r="K23"/>
  <c r="G23"/>
  <c r="M21"/>
  <c r="I21"/>
  <c r="E21"/>
  <c r="J20"/>
  <c r="K19"/>
  <c r="G19"/>
  <c r="M17"/>
  <c r="I17"/>
  <c r="E17"/>
  <c r="J16"/>
  <c r="K15"/>
  <c r="G15"/>
  <c r="M13"/>
  <c r="I13"/>
  <c r="E13"/>
  <c r="J12"/>
  <c r="F12"/>
  <c r="K11"/>
  <c r="G11"/>
  <c r="M9"/>
  <c r="I9"/>
  <c r="E9"/>
  <c r="J8"/>
  <c r="F8"/>
  <c r="K7"/>
  <c r="G7"/>
  <c r="L6"/>
  <c r="H6"/>
  <c r="D6"/>
  <c r="L55"/>
  <c r="H55"/>
  <c r="J53"/>
  <c r="L51"/>
  <c r="H51"/>
  <c r="J49"/>
  <c r="L47"/>
  <c r="H47"/>
  <c r="J45"/>
  <c r="L43"/>
  <c r="H43"/>
  <c r="J41"/>
  <c r="L39"/>
  <c r="H39"/>
  <c r="J37"/>
  <c r="L35"/>
  <c r="H35"/>
  <c r="J33"/>
  <c r="L31"/>
  <c r="H31"/>
  <c r="J29"/>
  <c r="L27"/>
  <c r="H27"/>
  <c r="J25"/>
  <c r="L23"/>
  <c r="H23"/>
  <c r="J21"/>
  <c r="L19"/>
  <c r="H19"/>
  <c r="J17"/>
  <c r="L15"/>
  <c r="H15"/>
  <c r="J13"/>
  <c r="K12"/>
  <c r="L11"/>
  <c r="H11"/>
  <c r="J9"/>
  <c r="K8"/>
  <c r="L7"/>
  <c r="H7"/>
  <c r="M6"/>
  <c r="I6"/>
  <c r="F5"/>
  <c r="G5" i="10"/>
  <c r="E5" i="9"/>
  <c r="I5"/>
  <c r="M5"/>
  <c r="D5"/>
  <c r="H5"/>
  <c r="L5"/>
  <c r="G5"/>
  <c r="F5" i="2"/>
  <c r="M5"/>
  <c r="E5"/>
  <c r="I5"/>
  <c r="L5"/>
  <c r="L54" i="8"/>
  <c r="H54"/>
  <c r="D54"/>
  <c r="M53"/>
  <c r="I53"/>
  <c r="E53"/>
  <c r="J52"/>
  <c r="F52"/>
  <c r="K51"/>
  <c r="G51"/>
  <c r="L50"/>
  <c r="H50"/>
  <c r="D50"/>
  <c r="M49"/>
  <c r="I49"/>
  <c r="E49"/>
  <c r="J48"/>
  <c r="F48"/>
  <c r="K47"/>
  <c r="G47"/>
  <c r="L46"/>
  <c r="H46"/>
  <c r="D46"/>
  <c r="M45"/>
  <c r="I45"/>
  <c r="E45"/>
  <c r="J44"/>
  <c r="F44"/>
  <c r="K43"/>
  <c r="G43"/>
  <c r="L42"/>
  <c r="H42"/>
  <c r="D42"/>
  <c r="M41"/>
  <c r="I41"/>
  <c r="E41"/>
  <c r="J40"/>
  <c r="F40"/>
  <c r="K39"/>
  <c r="G39"/>
  <c r="L38"/>
  <c r="H38"/>
  <c r="D38"/>
  <c r="M37"/>
  <c r="I37"/>
  <c r="E37"/>
  <c r="J36"/>
  <c r="F36"/>
  <c r="K35"/>
  <c r="G35"/>
  <c r="L34"/>
  <c r="H34"/>
  <c r="D34"/>
  <c r="M33"/>
  <c r="I33"/>
  <c r="E33"/>
  <c r="J32"/>
  <c r="F32"/>
  <c r="K31"/>
  <c r="G31"/>
  <c r="L30"/>
  <c r="H30"/>
  <c r="D30"/>
  <c r="M29"/>
  <c r="I29"/>
  <c r="E29"/>
  <c r="J28"/>
  <c r="F28"/>
  <c r="J53"/>
  <c r="F53"/>
  <c r="J49"/>
  <c r="F49"/>
  <c r="J45"/>
  <c r="F45"/>
  <c r="J41"/>
  <c r="F41"/>
  <c r="J37"/>
  <c r="F37"/>
  <c r="J33"/>
  <c r="F33"/>
  <c r="J29"/>
  <c r="F29"/>
  <c r="J54"/>
  <c r="F54"/>
  <c r="K53"/>
  <c r="G53"/>
  <c r="J50"/>
  <c r="F50"/>
  <c r="K49"/>
  <c r="G49"/>
  <c r="J46"/>
  <c r="F46"/>
  <c r="K45"/>
  <c r="G45"/>
  <c r="J42"/>
  <c r="F42"/>
  <c r="K41"/>
  <c r="G41"/>
  <c r="J38"/>
  <c r="F38"/>
  <c r="K37"/>
  <c r="G37"/>
  <c r="J34"/>
  <c r="F34"/>
  <c r="K33"/>
  <c r="G33"/>
  <c r="I31"/>
  <c r="E31"/>
  <c r="J30"/>
  <c r="F30"/>
  <c r="K29"/>
  <c r="G29"/>
  <c r="L28"/>
  <c r="H28"/>
  <c r="D28"/>
  <c r="K54"/>
  <c r="L53"/>
  <c r="H53"/>
  <c r="M52"/>
  <c r="I52"/>
  <c r="J51"/>
  <c r="K50"/>
  <c r="L49"/>
  <c r="H49"/>
  <c r="M48"/>
  <c r="I48"/>
  <c r="J47"/>
  <c r="K46"/>
  <c r="L45"/>
  <c r="H45"/>
  <c r="M44"/>
  <c r="I44"/>
  <c r="J43"/>
  <c r="K42"/>
  <c r="L41"/>
  <c r="H41"/>
  <c r="M40"/>
  <c r="I40"/>
  <c r="J39"/>
  <c r="K38"/>
  <c r="L37"/>
  <c r="H37"/>
  <c r="M36"/>
  <c r="I36"/>
  <c r="J35"/>
  <c r="K34"/>
  <c r="L33"/>
  <c r="H33"/>
  <c r="M32"/>
  <c r="I32"/>
  <c r="J31"/>
  <c r="K30"/>
  <c r="L29"/>
  <c r="H29"/>
  <c r="M28"/>
  <c r="I28"/>
  <c r="F5"/>
  <c r="J5"/>
  <c r="E5"/>
  <c r="I5"/>
  <c r="M5"/>
  <c r="E9"/>
  <c r="I9"/>
  <c r="M9"/>
  <c r="E13"/>
  <c r="I13"/>
  <c r="M13"/>
  <c r="E17"/>
  <c r="I17"/>
  <c r="M17"/>
  <c r="E21"/>
  <c r="I21"/>
  <c r="M21"/>
  <c r="E25"/>
  <c r="I25"/>
  <c r="M25"/>
  <c r="D5"/>
  <c r="H5"/>
  <c r="L5"/>
  <c r="E8"/>
  <c r="I8"/>
  <c r="M8"/>
  <c r="D9"/>
  <c r="H9"/>
  <c r="L9"/>
  <c r="E12"/>
  <c r="I12"/>
  <c r="M12"/>
  <c r="D13"/>
  <c r="H13"/>
  <c r="L13"/>
  <c r="E16"/>
  <c r="I16"/>
  <c r="M16"/>
  <c r="D17"/>
  <c r="H17"/>
  <c r="L17"/>
  <c r="E20"/>
  <c r="I20"/>
  <c r="M20"/>
  <c r="D21"/>
  <c r="H21"/>
  <c r="L21"/>
  <c r="E24"/>
  <c r="I24"/>
  <c r="M24"/>
  <c r="D25"/>
  <c r="H25"/>
  <c r="L25"/>
  <c r="G5"/>
  <c r="E7"/>
  <c r="I7"/>
  <c r="D8"/>
  <c r="H8"/>
  <c r="G9"/>
  <c r="E11"/>
  <c r="I11"/>
  <c r="D12"/>
  <c r="H12"/>
  <c r="G13"/>
  <c r="E15"/>
  <c r="I15"/>
  <c r="D16"/>
  <c r="H16"/>
  <c r="G17"/>
  <c r="E19"/>
  <c r="I19"/>
  <c r="D20"/>
  <c r="H20"/>
  <c r="G21"/>
  <c r="E23"/>
  <c r="I23"/>
  <c r="D24"/>
  <c r="H24"/>
  <c r="G25"/>
  <c r="E27"/>
  <c r="I27"/>
  <c r="E55"/>
  <c r="I55"/>
  <c r="M55" i="2"/>
  <c r="H55"/>
  <c r="L54"/>
  <c r="D54"/>
  <c r="M53"/>
  <c r="I51"/>
  <c r="D51"/>
  <c r="M50"/>
  <c r="E50"/>
  <c r="K47"/>
  <c r="E47"/>
  <c r="H46"/>
  <c r="E45"/>
  <c r="L43"/>
  <c r="G43"/>
  <c r="I42"/>
  <c r="I41"/>
  <c r="M39"/>
  <c r="H39"/>
  <c r="L38"/>
  <c r="D38"/>
  <c r="M37"/>
  <c r="I35"/>
  <c r="D35"/>
  <c r="M34"/>
  <c r="E34"/>
  <c r="K31"/>
  <c r="D31"/>
  <c r="M30"/>
  <c r="E30"/>
  <c r="I55"/>
  <c r="D55"/>
  <c r="M54"/>
  <c r="E54"/>
  <c r="H50"/>
  <c r="M43"/>
  <c r="H43"/>
  <c r="M41"/>
  <c r="I39"/>
  <c r="D39"/>
  <c r="M38"/>
  <c r="E38"/>
  <c r="H34"/>
  <c r="H30"/>
  <c r="H54"/>
  <c r="I43"/>
  <c r="D43"/>
  <c r="H38"/>
  <c r="I30"/>
  <c r="L55"/>
  <c r="G55"/>
  <c r="I54"/>
  <c r="I53"/>
  <c r="L50"/>
  <c r="D50"/>
  <c r="I47"/>
  <c r="D47"/>
  <c r="K43"/>
  <c r="E43"/>
  <c r="H42"/>
  <c r="E41"/>
  <c r="L39"/>
  <c r="G39"/>
  <c r="I38"/>
  <c r="I37"/>
  <c r="L34"/>
  <c r="D34"/>
  <c r="I31"/>
  <c r="L30"/>
  <c r="D30"/>
  <c r="J52"/>
  <c r="F52"/>
  <c r="J48"/>
  <c r="F48"/>
  <c r="J44"/>
  <c r="F44"/>
  <c r="J40"/>
  <c r="F40"/>
  <c r="J36"/>
  <c r="F36"/>
  <c r="J32"/>
  <c r="F32"/>
  <c r="J28"/>
  <c r="F28"/>
  <c r="J53"/>
  <c r="F53"/>
  <c r="K52"/>
  <c r="G52"/>
  <c r="J49"/>
  <c r="F49"/>
  <c r="K48"/>
  <c r="G48"/>
  <c r="J45"/>
  <c r="F45"/>
  <c r="K44"/>
  <c r="G44"/>
  <c r="J41"/>
  <c r="F41"/>
  <c r="K40"/>
  <c r="G40"/>
  <c r="J37"/>
  <c r="F37"/>
  <c r="K36"/>
  <c r="G36"/>
  <c r="J33"/>
  <c r="F33"/>
  <c r="K32"/>
  <c r="G32"/>
  <c r="J29"/>
  <c r="F29"/>
  <c r="K28"/>
  <c r="G28"/>
  <c r="J54"/>
  <c r="F54"/>
  <c r="K53"/>
  <c r="G53"/>
  <c r="L52"/>
  <c r="H52"/>
  <c r="D52"/>
  <c r="J50"/>
  <c r="F50"/>
  <c r="K49"/>
  <c r="G49"/>
  <c r="L48"/>
  <c r="H48"/>
  <c r="D48"/>
  <c r="J46"/>
  <c r="F46"/>
  <c r="K45"/>
  <c r="G45"/>
  <c r="L44"/>
  <c r="H44"/>
  <c r="D44"/>
  <c r="J42"/>
  <c r="F42"/>
  <c r="K41"/>
  <c r="G41"/>
  <c r="L40"/>
  <c r="H40"/>
  <c r="D40"/>
  <c r="J38"/>
  <c r="F38"/>
  <c r="K37"/>
  <c r="G37"/>
  <c r="L36"/>
  <c r="H36"/>
  <c r="D36"/>
  <c r="J34"/>
  <c r="F34"/>
  <c r="K33"/>
  <c r="G33"/>
  <c r="L32"/>
  <c r="H32"/>
  <c r="D32"/>
  <c r="E31"/>
  <c r="J30"/>
  <c r="F30"/>
  <c r="K29"/>
  <c r="G29"/>
  <c r="L28"/>
  <c r="H28"/>
  <c r="D28"/>
  <c r="J55"/>
  <c r="K54"/>
  <c r="L53"/>
  <c r="H53"/>
  <c r="M52"/>
  <c r="I52"/>
  <c r="J51"/>
  <c r="K50"/>
  <c r="L49"/>
  <c r="H49"/>
  <c r="M48"/>
  <c r="I48"/>
  <c r="J47"/>
  <c r="K46"/>
  <c r="L45"/>
  <c r="H45"/>
  <c r="M44"/>
  <c r="I44"/>
  <c r="J43"/>
  <c r="K42"/>
  <c r="L41"/>
  <c r="H41"/>
  <c r="M40"/>
  <c r="I40"/>
  <c r="J39"/>
  <c r="K38"/>
  <c r="L37"/>
  <c r="H37"/>
  <c r="M36"/>
  <c r="I36"/>
  <c r="J35"/>
  <c r="K34"/>
  <c r="L33"/>
  <c r="H33"/>
  <c r="M32"/>
  <c r="I32"/>
  <c r="J31"/>
  <c r="K30"/>
  <c r="L29"/>
  <c r="H29"/>
  <c r="M28"/>
  <c r="I28"/>
  <c r="AF7" i="1"/>
  <c r="Y12"/>
  <c r="B13" i="11" s="1"/>
  <c r="G9"/>
  <c r="AD9" i="1"/>
  <c r="G10" i="11" s="1"/>
  <c r="G8"/>
  <c r="AG7" i="1"/>
  <c r="J8" i="11" s="1"/>
  <c r="Y14" i="1"/>
  <c r="B15" i="11" s="1"/>
  <c r="AA7" i="1"/>
  <c r="D8" i="11" s="1"/>
  <c r="H8"/>
  <c r="AE8" i="1"/>
  <c r="H9" i="11" s="1"/>
  <c r="F9"/>
  <c r="AC9" i="1"/>
  <c r="F10" i="11" s="1"/>
  <c r="AG8" i="1"/>
  <c r="H7" i="11"/>
  <c r="Z9" i="1"/>
  <c r="C10" i="11" s="1"/>
  <c r="I8" l="1"/>
  <c r="AF8" i="1"/>
  <c r="I9" i="11" s="1"/>
  <c r="AD12" i="1"/>
  <c r="AE9"/>
  <c r="H10" i="11" s="1"/>
  <c r="AA8" i="1"/>
  <c r="AG9"/>
  <c r="J10" i="11" s="1"/>
  <c r="J9"/>
  <c r="AC12" i="1"/>
  <c r="Z12"/>
  <c r="AF9" l="1"/>
  <c r="G13" i="11"/>
  <c r="AD14" i="1"/>
  <c r="G15" i="11" s="1"/>
  <c r="AE12" i="1"/>
  <c r="AE14" s="1"/>
  <c r="H15" i="11" s="1"/>
  <c r="AA9" i="1"/>
  <c r="D10" i="11" s="1"/>
  <c r="D9"/>
  <c r="H13"/>
  <c r="Z14" i="1"/>
  <c r="C15" i="11" s="1"/>
  <c r="C13"/>
  <c r="AC14" i="1"/>
  <c r="F15" i="11" s="1"/>
  <c r="F13"/>
  <c r="AG12" i="1"/>
  <c r="AF12" l="1"/>
  <c r="I10" i="11"/>
  <c r="AA12" i="1"/>
  <c r="J13" i="11"/>
  <c r="AG14" i="1"/>
  <c r="J15" i="11" s="1"/>
  <c r="AF14" i="1" l="1"/>
  <c r="I15" i="11" s="1"/>
  <c r="I13"/>
  <c r="AA14" i="1"/>
  <c r="D15" i="11" s="1"/>
  <c r="D13"/>
</calcChain>
</file>

<file path=xl/comments1.xml><?xml version="1.0" encoding="utf-8"?>
<comments xmlns="http://schemas.openxmlformats.org/spreadsheetml/2006/main">
  <authors>
    <author>Yazar</author>
  </authors>
  <commentList>
    <comment ref="Q1" authorId="0">
      <text>
        <r>
          <rPr>
            <b/>
            <sz val="12"/>
            <color indexed="10"/>
            <rFont val="Tahoma"/>
            <family val="2"/>
            <charset val="162"/>
          </rPr>
          <t xml:space="preserve">
Öğrencinin  
notunu  
değiştirip 
ortalama 
hesaplamak 
için  
kullanılabilir.</t>
        </r>
      </text>
    </comment>
    <comment ref="A2" authorId="0">
      <text>
        <r>
          <rPr>
            <b/>
            <sz val="18"/>
            <color indexed="12"/>
            <rFont val="Tahoma"/>
            <family val="2"/>
            <charset val="162"/>
          </rPr>
          <t>buraya yapıştır</t>
        </r>
      </text>
    </comment>
    <comment ref="S7" authorId="0">
      <text>
        <r>
          <rPr>
            <b/>
            <sz val="18"/>
            <color indexed="52"/>
            <rFont val="Tahoma"/>
            <family val="2"/>
            <charset val="162"/>
          </rPr>
          <t>mustafergul26@gmail.com</t>
        </r>
      </text>
    </comment>
  </commentList>
</comments>
</file>

<file path=xl/sharedStrings.xml><?xml version="1.0" encoding="utf-8"?>
<sst xmlns="http://schemas.openxmlformats.org/spreadsheetml/2006/main" count="146" uniqueCount="93">
  <si>
    <t>PUAN</t>
  </si>
  <si>
    <t>Derse karşı ilgili olma ve verilen görevleri zamanında yapma</t>
  </si>
  <si>
    <t>Derse zamanında gelme</t>
  </si>
  <si>
    <t>Ders kitabı ve defteri düzeni</t>
  </si>
  <si>
    <t>Derse katılmaya istekli olma</t>
  </si>
  <si>
    <t>Konuyla ilgili örnekler geliştirme</t>
  </si>
  <si>
    <t>Okul dışı vakitlerde derse zaman ayırma</t>
  </si>
  <si>
    <t>Arkadaşlarıyla ders içerisinde iyi ilişkilerde olma</t>
  </si>
  <si>
    <t>Eksiklikliklerinde konu tekrarı yapma</t>
  </si>
  <si>
    <t>Sorularda çözüme katkı getirme</t>
  </si>
  <si>
    <t>Çözemediği soruları öğrenmeye istekli olma</t>
  </si>
  <si>
    <t>Öğrenci No</t>
  </si>
  <si>
    <t>Sıra No</t>
  </si>
  <si>
    <t>Okul No</t>
  </si>
  <si>
    <t>Adı Soyadı</t>
  </si>
  <si>
    <t>1.Sınav</t>
  </si>
  <si>
    <t>2.Sınav</t>
  </si>
  <si>
    <t>1.Proje</t>
  </si>
  <si>
    <t>2.Proje</t>
  </si>
  <si>
    <t>1.Ders Et.Kat.</t>
  </si>
  <si>
    <t>2.Ders Et.Kat.</t>
  </si>
  <si>
    <t>3.Ders Et.Kat.</t>
  </si>
  <si>
    <t>Puanı</t>
  </si>
  <si>
    <t>Okul Müdürü</t>
  </si>
  <si>
    <t>Matematik Öğretmeni</t>
  </si>
  <si>
    <t>Ders ve etkinlik katılım ve proje notu dağılım çizelgesi ayirac.com tarafından hazırlanmıştır. Farklı branşlardan da da bu dosyayı istiyorsanız 10 adet ölçeğinizle birlikte alimali1942@gmail.com adresine mail atınız.</t>
  </si>
  <si>
    <t>Ayirac.COM'dan daha iyi yararlanmak için uygulamamızı telefonunuza indirebilirsiniz. Sınıf defterim / Sınav Hazırlama / Evraklar / ve daha fazlası ayirac.com</t>
  </si>
  <si>
    <t>Mustafa ERGÜL</t>
  </si>
  <si>
    <t>Öğrenci 
Adı Soyadı</t>
  </si>
  <si>
    <t>Projenin amacını belirleme, Projeye uygun plan yapma,  İhtiyaçları belirleme</t>
  </si>
  <si>
    <t>Grup içinde görev dağılımı yapma, Farklı kaynaklardan bilgi toplama,  Projeyi plana göre gerçekleştirme</t>
  </si>
  <si>
    <t>Ekip çalışmasını gerçekleştirme, Proje çalışmasının istekli olarak gerçekleştirilmesi</t>
  </si>
  <si>
    <t>Türkçeyi doğru ve düzgün  yazma, Bilgilerin doğruluğu</t>
  </si>
  <si>
    <t>Toplanan bilgilerin analiz edilmesi, Elde edilen bilgilerden çıkarımda bulunma, Toplanan bilgilerin düzenlenmesi</t>
  </si>
  <si>
    <t>Kritik düşünme becerisini gösterme, Üretici yeteneğini kullanma,</t>
  </si>
  <si>
    <t>Türkçeyi doğru ve düzgün  konuşma, Sorulara cevap verebilme</t>
  </si>
  <si>
    <t>Konuyu dinleyicilerin ilgisini çekecek şekilde sunma, Sunuyu hedefe yönelik materyalle destekleme</t>
  </si>
  <si>
    <t>Sunuyu verilen sürede yapma</t>
  </si>
  <si>
    <t xml:space="preserve">Sunum sırasındaki özgüvene sahip olma, </t>
  </si>
  <si>
    <t>0-44</t>
  </si>
  <si>
    <t>45-54</t>
  </si>
  <si>
    <t>55-69</t>
  </si>
  <si>
    <t>70-84</t>
  </si>
  <si>
    <t>85-100</t>
  </si>
  <si>
    <t>Toplam</t>
  </si>
  <si>
    <t>Puan Aralıkları</t>
  </si>
  <si>
    <t>Başarı Yüzdesi</t>
  </si>
  <si>
    <t>Ortalaması</t>
  </si>
  <si>
    <t>2017- 2018 EĞİTİM ÖĞRETİM YILI</t>
  </si>
  <si>
    <t>2017-2018 Eğitim Öğretim Yılı
Matematik Dersi Proje Katılım Ölçeği</t>
  </si>
  <si>
    <t xml:space="preserve">İSTİKLAL ORTAOKULU 
</t>
  </si>
  <si>
    <t>TAVŞANLI KÜTAHYA</t>
  </si>
  <si>
    <t xml:space="preserve"> </t>
  </si>
  <si>
    <t>SINIFI</t>
  </si>
  <si>
    <t>Kişi Sayısısı</t>
  </si>
  <si>
    <t>2017-2018 Eğitim Öğretim Yılı
II.Dönem Matematik Dersi 1.Ders ve Etkinliklere Katılım Ölçeği</t>
  </si>
  <si>
    <t>2017-2018 Eğitim Öğretim Yılı
II.Dönem Matematik Dersi 2.Ders ve Etkinliklere Katılım Ölçeği</t>
  </si>
  <si>
    <t>2017-2018 Eğitim Öğretim Yılı
II.Dönem Matematik Dersi 3.Ders ve Etkinliklere Katılım Ölçeği</t>
  </si>
  <si>
    <t>GENEL DEĞERLENDİRME</t>
  </si>
  <si>
    <t>İSTİKLAL ORTAOKULU (II.Dönem )</t>
  </si>
  <si>
    <t>DERS</t>
  </si>
  <si>
    <t>MATEMATİK DERSİ</t>
  </si>
  <si>
    <t>Başarı Yüzdesi  %</t>
  </si>
  <si>
    <t>E-Okul Bilgilerini yan taraftaki şablona yapıştırınız. E-Okula not girişi yaptıktan sonra ilk öğrenci numarasından itibaren kopyalamayı yapınız. OKUL, DERS VE ÖĞRETMEN bilgilerini doldurun, verdiğiniz notlara göre ölçekler diğer sayfalarda otomatik dolacak.</t>
  </si>
  <si>
    <t>Ortalama</t>
  </si>
  <si>
    <t>Proje-Ders Etk. Ort.</t>
  </si>
  <si>
    <t>5 A SINIFI</t>
  </si>
  <si>
    <t>ŞEVVAL TEKE</t>
  </si>
  <si>
    <t>Öğrenci Not Bilgisi</t>
  </si>
  <si>
    <t>AHMET AKILLI</t>
  </si>
  <si>
    <t>İSMAİL BURAK KAYNAK</t>
  </si>
  <si>
    <t>ALEYNA ŞAKRAK</t>
  </si>
  <si>
    <t>RAMAZAN ANIL ÇETİN</t>
  </si>
  <si>
    <t>YUSUF DUHA GİRGİN</t>
  </si>
  <si>
    <t>BEYZANUR GAYIR</t>
  </si>
  <si>
    <t>DUA DİLARA DOĞANAY</t>
  </si>
  <si>
    <t>ELİF BALCI</t>
  </si>
  <si>
    <t>HASAN ALİ DUYMUŞ</t>
  </si>
  <si>
    <t>FATMAGÜL ÖZDER</t>
  </si>
  <si>
    <t>IRMAK UYGUN</t>
  </si>
  <si>
    <t>İLAYDA ÇETİN</t>
  </si>
  <si>
    <t>İREM DAĞCI</t>
  </si>
  <si>
    <t>RÜMEYSA AKSAPLI</t>
  </si>
  <si>
    <t>HÜSEYİN ARDA GEZGİN</t>
  </si>
  <si>
    <t>MEHMET YILDIZ</t>
  </si>
  <si>
    <t>MEHMET UĞUR KARASLAN</t>
  </si>
  <si>
    <t>MELİH ARDA AK</t>
  </si>
  <si>
    <t>MELİSA YÜKSEK</t>
  </si>
  <si>
    <t>NAZ ÖZBAY</t>
  </si>
  <si>
    <t>OĞULCAN HEYBEL</t>
  </si>
  <si>
    <t>ÖMER ÜNLÜ</t>
  </si>
  <si>
    <t>performans ort</t>
  </si>
  <si>
    <t>proje-performans ort</t>
  </si>
</sst>
</file>

<file path=xl/styles.xml><?xml version="1.0" encoding="utf-8"?>
<styleSheet xmlns="http://schemas.openxmlformats.org/spreadsheetml/2006/main">
  <numFmts count="1">
    <numFmt numFmtId="164" formatCode="0.0000"/>
  </numFmts>
  <fonts count="45">
    <font>
      <sz val="11"/>
      <color theme="1"/>
      <name val="Calibri"/>
      <family val="2"/>
      <scheme val="minor"/>
    </font>
    <font>
      <sz val="11"/>
      <color indexed="8"/>
      <name val="Calibri"/>
      <family val="2"/>
      <charset val="162"/>
    </font>
    <font>
      <b/>
      <sz val="11"/>
      <color indexed="8"/>
      <name val="Calibri"/>
      <family val="2"/>
      <charset val="162"/>
    </font>
    <font>
      <b/>
      <sz val="11"/>
      <color indexed="8"/>
      <name val="Calibri"/>
      <family val="2"/>
    </font>
    <font>
      <b/>
      <sz val="11"/>
      <color indexed="8"/>
      <name val="Times New Roman"/>
      <family val="1"/>
      <charset val="162"/>
    </font>
    <font>
      <sz val="9"/>
      <color indexed="9"/>
      <name val="Verdana"/>
      <family val="2"/>
      <charset val="162"/>
    </font>
    <font>
      <b/>
      <sz val="9"/>
      <color indexed="10"/>
      <name val="Arial"/>
      <family val="2"/>
      <charset val="162"/>
    </font>
    <font>
      <b/>
      <sz val="10"/>
      <color indexed="8"/>
      <name val="Calibri"/>
      <family val="2"/>
    </font>
    <font>
      <b/>
      <sz val="10"/>
      <color indexed="8"/>
      <name val="Times New Roman"/>
      <family val="1"/>
      <charset val="162"/>
    </font>
    <font>
      <b/>
      <sz val="14"/>
      <color indexed="8"/>
      <name val="Calibri"/>
      <family val="2"/>
      <charset val="162"/>
    </font>
    <font>
      <b/>
      <sz val="12"/>
      <color indexed="8"/>
      <name val="Calibri"/>
      <family val="2"/>
      <charset val="162"/>
    </font>
    <font>
      <sz val="16"/>
      <color indexed="60"/>
      <name val="Calibri"/>
      <family val="2"/>
    </font>
    <font>
      <sz val="9"/>
      <color indexed="8"/>
      <name val="Calibri"/>
      <family val="2"/>
      <charset val="162"/>
    </font>
    <font>
      <b/>
      <sz val="9"/>
      <color indexed="52"/>
      <name val="Arial"/>
      <family val="2"/>
      <charset val="162"/>
    </font>
    <font>
      <sz val="11"/>
      <name val="Calibri"/>
      <family val="2"/>
      <charset val="162"/>
    </font>
    <font>
      <sz val="8"/>
      <name val="Calibri"/>
      <family val="2"/>
    </font>
    <font>
      <b/>
      <sz val="18"/>
      <color indexed="12"/>
      <name val="Tahoma"/>
      <family val="2"/>
      <charset val="162"/>
    </font>
    <font>
      <sz val="9"/>
      <color indexed="8"/>
      <name val="Arial"/>
      <family val="2"/>
      <charset val="162"/>
    </font>
    <font>
      <b/>
      <sz val="9"/>
      <color indexed="10"/>
      <name val="Arial"/>
      <family val="2"/>
      <charset val="162"/>
    </font>
    <font>
      <b/>
      <sz val="9"/>
      <color indexed="52"/>
      <name val="Arial"/>
      <family val="2"/>
      <charset val="162"/>
    </font>
    <font>
      <sz val="12"/>
      <color indexed="8"/>
      <name val="Calibri"/>
      <family val="2"/>
    </font>
    <font>
      <sz val="10"/>
      <color indexed="8"/>
      <name val="Calibri"/>
      <family val="2"/>
    </font>
    <font>
      <b/>
      <sz val="16"/>
      <color indexed="60"/>
      <name val="Calibri"/>
      <family val="2"/>
      <charset val="162"/>
    </font>
    <font>
      <b/>
      <u/>
      <sz val="16"/>
      <color indexed="60"/>
      <name val="Calibri"/>
      <family val="2"/>
      <charset val="162"/>
    </font>
    <font>
      <b/>
      <sz val="14"/>
      <color indexed="8"/>
      <name val="Calibri"/>
      <family val="2"/>
      <charset val="162"/>
    </font>
    <font>
      <sz val="16"/>
      <color indexed="10"/>
      <name val="Calibri"/>
      <family val="2"/>
    </font>
    <font>
      <b/>
      <sz val="12"/>
      <color indexed="28"/>
      <name val="Calibri"/>
      <family val="2"/>
      <charset val="162"/>
    </font>
    <font>
      <sz val="11"/>
      <color indexed="63"/>
      <name val="Arial"/>
      <family val="2"/>
      <charset val="162"/>
    </font>
    <font>
      <b/>
      <sz val="12"/>
      <color indexed="10"/>
      <name val="Calibri"/>
      <family val="2"/>
      <charset val="162"/>
    </font>
    <font>
      <sz val="11"/>
      <color indexed="8"/>
      <name val="Arial Tur"/>
      <charset val="162"/>
    </font>
    <font>
      <sz val="16"/>
      <color indexed="10"/>
      <name val="Calibri"/>
      <family val="2"/>
      <charset val="162"/>
    </font>
    <font>
      <b/>
      <sz val="16"/>
      <color indexed="10"/>
      <name val="Calibri"/>
      <family val="2"/>
      <charset val="162"/>
    </font>
    <font>
      <sz val="12"/>
      <color indexed="8"/>
      <name val="Calibri"/>
      <family val="2"/>
    </font>
    <font>
      <sz val="12"/>
      <color indexed="10"/>
      <name val="Calibri"/>
      <family val="2"/>
    </font>
    <font>
      <sz val="9"/>
      <color indexed="10"/>
      <name val="Verdana"/>
      <family val="2"/>
      <charset val="162"/>
    </font>
    <font>
      <b/>
      <sz val="18"/>
      <color indexed="52"/>
      <name val="Tahoma"/>
      <family val="2"/>
      <charset val="162"/>
    </font>
    <font>
      <sz val="14"/>
      <color indexed="8"/>
      <name val="Calibri"/>
      <family val="2"/>
    </font>
    <font>
      <sz val="12"/>
      <name val="Calibri"/>
      <family val="2"/>
    </font>
    <font>
      <sz val="12"/>
      <color indexed="9"/>
      <name val="Calibri"/>
      <family val="2"/>
    </font>
    <font>
      <sz val="11"/>
      <color indexed="9"/>
      <name val="Calibri"/>
      <family val="2"/>
    </font>
    <font>
      <b/>
      <sz val="12"/>
      <color indexed="10"/>
      <name val="Tahoma"/>
      <family val="2"/>
      <charset val="162"/>
    </font>
    <font>
      <b/>
      <sz val="9"/>
      <color indexed="9"/>
      <name val="Arial"/>
      <family val="2"/>
      <charset val="162"/>
    </font>
    <font>
      <b/>
      <sz val="14"/>
      <color indexed="9"/>
      <name val="Verdana"/>
      <family val="2"/>
      <charset val="162"/>
    </font>
    <font>
      <b/>
      <sz val="14"/>
      <color indexed="59"/>
      <name val="Calibri"/>
      <family val="2"/>
      <charset val="162"/>
    </font>
    <font>
      <u/>
      <sz val="11"/>
      <color theme="10"/>
      <name val="Calibri"/>
      <family val="2"/>
      <scheme val="minor"/>
    </font>
  </fonts>
  <fills count="13">
    <fill>
      <patternFill patternType="none"/>
    </fill>
    <fill>
      <patternFill patternType="gray125"/>
    </fill>
    <fill>
      <patternFill patternType="solid">
        <fgColor indexed="12"/>
        <bgColor indexed="64"/>
      </patternFill>
    </fill>
    <fill>
      <patternFill patternType="solid">
        <fgColor indexed="9"/>
        <bgColor indexed="64"/>
      </patternFill>
    </fill>
    <fill>
      <patternFill patternType="solid">
        <fgColor indexed="11"/>
        <bgColor indexed="64"/>
      </patternFill>
    </fill>
    <fill>
      <patternFill patternType="solid">
        <fgColor indexed="41"/>
        <bgColor indexed="64"/>
      </patternFill>
    </fill>
    <fill>
      <patternFill patternType="solid">
        <fgColor indexed="31"/>
        <bgColor indexed="64"/>
      </patternFill>
    </fill>
    <fill>
      <patternFill patternType="solid">
        <fgColor indexed="44"/>
        <bgColor indexed="64"/>
      </patternFill>
    </fill>
    <fill>
      <patternFill patternType="solid">
        <fgColor indexed="29"/>
        <bgColor indexed="64"/>
      </patternFill>
    </fill>
    <fill>
      <patternFill patternType="solid">
        <fgColor indexed="42"/>
        <bgColor indexed="64"/>
      </patternFill>
    </fill>
    <fill>
      <patternFill patternType="solid">
        <fgColor indexed="13"/>
        <bgColor indexed="64"/>
      </patternFill>
    </fill>
    <fill>
      <patternFill patternType="solid">
        <fgColor indexed="47"/>
        <bgColor indexed="64"/>
      </patternFill>
    </fill>
    <fill>
      <patternFill patternType="solid">
        <fgColor indexed="1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2">
    <xf numFmtId="0" fontId="0" fillId="0" borderId="0"/>
    <xf numFmtId="0" fontId="44" fillId="0" borderId="0" applyNumberFormat="0" applyFill="0" applyBorder="0" applyAlignment="0" applyProtection="0"/>
  </cellStyleXfs>
  <cellXfs count="135">
    <xf numFmtId="0" fontId="0" fillId="0" borderId="0" xfId="0"/>
    <xf numFmtId="0" fontId="0" fillId="0" borderId="0" xfId="0" applyProtection="1">
      <protection locked="0"/>
    </xf>
    <xf numFmtId="0" fontId="0" fillId="0" borderId="0" xfId="0" applyFill="1" applyAlignment="1" applyProtection="1">
      <alignment horizontal="center"/>
      <protection locked="0"/>
    </xf>
    <xf numFmtId="0" fontId="0" fillId="0" borderId="0" xfId="0" applyFill="1" applyAlignment="1"/>
    <xf numFmtId="0" fontId="0" fillId="0" borderId="0" xfId="0" applyFill="1"/>
    <xf numFmtId="0" fontId="2" fillId="0" borderId="1" xfId="0" applyFont="1" applyFill="1" applyBorder="1" applyAlignment="1" applyProtection="1">
      <alignment horizontal="center" vertical="center" textRotation="90"/>
      <protection locked="0"/>
    </xf>
    <xf numFmtId="0" fontId="2"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textRotation="90" wrapText="1"/>
      <protection locked="0"/>
    </xf>
    <xf numFmtId="0" fontId="8" fillId="0" borderId="1" xfId="0" applyFont="1" applyFill="1" applyBorder="1" applyAlignment="1" applyProtection="1">
      <alignment horizontal="center" vertical="center" textRotation="90" wrapText="1"/>
      <protection locked="0"/>
    </xf>
    <xf numFmtId="0" fontId="0" fillId="0" borderId="1" xfId="0" applyFill="1" applyBorder="1" applyProtection="1">
      <protection locked="0"/>
    </xf>
    <xf numFmtId="0" fontId="0" fillId="0" borderId="1" xfId="0" applyFill="1" applyBorder="1" applyProtection="1">
      <protection hidden="1"/>
    </xf>
    <xf numFmtId="0" fontId="3" fillId="0" borderId="1" xfId="0" applyFont="1" applyFill="1" applyBorder="1" applyAlignment="1" applyProtection="1">
      <alignment horizontal="center"/>
      <protection hidden="1"/>
    </xf>
    <xf numFmtId="0" fontId="2" fillId="0" borderId="1" xfId="0" applyFont="1" applyFill="1" applyBorder="1" applyAlignment="1" applyProtection="1">
      <alignment horizontal="center"/>
      <protection hidden="1"/>
    </xf>
    <xf numFmtId="0" fontId="0" fillId="0" borderId="0" xfId="0" applyFill="1" applyAlignment="1" applyProtection="1">
      <alignment horizontal="center" vertical="top"/>
      <protection locked="0"/>
    </xf>
    <xf numFmtId="0" fontId="0" fillId="0" borderId="0" xfId="0" applyFill="1" applyBorder="1" applyAlignment="1" applyProtection="1">
      <alignment horizontal="center" vertical="top"/>
      <protection locked="0"/>
    </xf>
    <xf numFmtId="0" fontId="2" fillId="0" borderId="0" xfId="0" applyFont="1" applyFill="1" applyAlignment="1" applyProtection="1">
      <alignment horizontal="center" vertical="top"/>
      <protection locked="0"/>
    </xf>
    <xf numFmtId="0" fontId="0" fillId="0" borderId="0" xfId="0" applyFill="1" applyProtection="1">
      <protection locked="0"/>
    </xf>
    <xf numFmtId="0" fontId="3" fillId="0" borderId="0" xfId="0" applyFont="1" applyFill="1" applyAlignment="1" applyProtection="1">
      <alignment horizontal="center"/>
      <protection locked="0"/>
    </xf>
    <xf numFmtId="0" fontId="2" fillId="0" borderId="0" xfId="0" applyFont="1" applyFill="1" applyBorder="1" applyAlignment="1" applyProtection="1">
      <alignment horizontal="center"/>
      <protection locked="0"/>
    </xf>
    <xf numFmtId="0" fontId="3" fillId="0" borderId="1" xfId="0" applyFont="1" applyFill="1" applyBorder="1" applyAlignment="1" applyProtection="1">
      <alignment horizontal="center" vertical="center" textRotation="90" wrapText="1"/>
      <protection locked="0"/>
    </xf>
    <xf numFmtId="0" fontId="4" fillId="0" borderId="1" xfId="0" applyFont="1" applyFill="1" applyBorder="1" applyAlignment="1" applyProtection="1">
      <alignment horizontal="center" vertical="center" textRotation="90" wrapText="1"/>
      <protection locked="0"/>
    </xf>
    <xf numFmtId="0" fontId="12" fillId="0" borderId="1" xfId="0" applyFont="1" applyFill="1" applyBorder="1" applyAlignment="1" applyProtection="1">
      <alignment horizontal="center" vertical="center" textRotation="90" wrapText="1"/>
      <protection locked="0"/>
    </xf>
    <xf numFmtId="0" fontId="14" fillId="0" borderId="0" xfId="0" applyFont="1" applyFill="1" applyAlignment="1">
      <alignment horizontal="right"/>
    </xf>
    <xf numFmtId="0" fontId="14" fillId="0" borderId="0" xfId="0" applyFont="1" applyFill="1"/>
    <xf numFmtId="0" fontId="14" fillId="0" borderId="0" xfId="0" applyFont="1" applyFill="1" applyAlignment="1">
      <alignment horizontal="center"/>
    </xf>
    <xf numFmtId="0" fontId="14" fillId="0" borderId="1" xfId="0" applyFont="1" applyFill="1" applyBorder="1" applyAlignment="1">
      <alignment horizontal="center"/>
    </xf>
    <xf numFmtId="0" fontId="14" fillId="0" borderId="1" xfId="0" applyFont="1" applyFill="1" applyBorder="1" applyAlignment="1">
      <alignment horizontal="center" wrapText="1"/>
    </xf>
    <xf numFmtId="0" fontId="0" fillId="0" borderId="0" xfId="0" applyAlignment="1" applyProtection="1">
      <alignment horizontal="center"/>
      <protection locked="0"/>
    </xf>
    <xf numFmtId="0" fontId="0" fillId="0" borderId="1" xfId="0" applyBorder="1" applyAlignment="1" applyProtection="1">
      <alignment horizontal="center"/>
      <protection locked="0"/>
    </xf>
    <xf numFmtId="0" fontId="0" fillId="0" borderId="1" xfId="0" applyFill="1" applyBorder="1" applyAlignment="1" applyProtection="1">
      <alignment horizontal="center"/>
      <protection locked="0"/>
    </xf>
    <xf numFmtId="0" fontId="0" fillId="0" borderId="0" xfId="0" applyFill="1" applyAlignment="1">
      <alignment horizontal="center"/>
    </xf>
    <xf numFmtId="0" fontId="20" fillId="0" borderId="1" xfId="0" applyFont="1" applyFill="1" applyBorder="1" applyAlignment="1" applyProtection="1">
      <alignment horizontal="center"/>
      <protection locked="0"/>
    </xf>
    <xf numFmtId="0" fontId="0" fillId="0" borderId="2" xfId="0" applyBorder="1" applyAlignment="1" applyProtection="1">
      <alignment horizontal="center"/>
      <protection locked="0"/>
    </xf>
    <xf numFmtId="0" fontId="0" fillId="0" borderId="0" xfId="0" applyBorder="1" applyProtection="1">
      <protection locked="0"/>
    </xf>
    <xf numFmtId="0" fontId="0" fillId="0" borderId="0" xfId="0" applyBorder="1"/>
    <xf numFmtId="2" fontId="21" fillId="0" borderId="1" xfId="0" applyNumberFormat="1" applyFont="1" applyBorder="1" applyAlignment="1" applyProtection="1">
      <alignment horizontal="center"/>
      <protection locked="0"/>
    </xf>
    <xf numFmtId="0" fontId="2" fillId="0" borderId="0" xfId="0" applyFont="1"/>
    <xf numFmtId="0" fontId="5" fillId="2" borderId="1" xfId="0" applyFont="1" applyFill="1" applyBorder="1" applyAlignment="1" applyProtection="1">
      <alignment horizontal="center" vertical="center" wrapText="1"/>
      <protection locked="0"/>
    </xf>
    <xf numFmtId="0" fontId="17" fillId="3" borderId="1" xfId="0" applyFont="1" applyFill="1" applyBorder="1" applyAlignment="1">
      <alignment horizontal="left" wrapText="1"/>
    </xf>
    <xf numFmtId="0" fontId="17" fillId="3" borderId="1" xfId="0" applyFont="1" applyFill="1" applyBorder="1" applyAlignment="1">
      <alignment horizontal="center" wrapText="1"/>
    </xf>
    <xf numFmtId="0" fontId="17" fillId="0" borderId="1" xfId="0" applyFont="1" applyFill="1" applyBorder="1" applyAlignment="1">
      <alignment horizontal="left" wrapText="1"/>
    </xf>
    <xf numFmtId="0" fontId="17" fillId="0" borderId="1" xfId="0" applyFont="1" applyFill="1" applyBorder="1" applyAlignment="1">
      <alignment horizontal="center" wrapText="1"/>
    </xf>
    <xf numFmtId="0" fontId="0" fillId="0" borderId="1" xfId="0" applyFill="1" applyBorder="1"/>
    <xf numFmtId="2" fontId="14" fillId="0" borderId="0" xfId="0" applyNumberFormat="1" applyFont="1" applyFill="1" applyAlignment="1">
      <alignment horizontal="center"/>
    </xf>
    <xf numFmtId="0" fontId="18" fillId="0" borderId="1" xfId="0" applyFont="1" applyFill="1" applyBorder="1" applyAlignment="1">
      <alignment horizontal="center" wrapText="1"/>
    </xf>
    <xf numFmtId="0" fontId="6" fillId="0" borderId="1" xfId="0" applyFont="1" applyFill="1" applyBorder="1" applyAlignment="1">
      <alignment horizontal="center" wrapText="1"/>
    </xf>
    <xf numFmtId="0" fontId="27" fillId="0" borderId="0" xfId="0" applyFont="1"/>
    <xf numFmtId="2" fontId="14" fillId="4" borderId="1" xfId="0" applyNumberFormat="1" applyFont="1" applyFill="1" applyBorder="1" applyAlignment="1">
      <alignment horizontal="center"/>
    </xf>
    <xf numFmtId="0" fontId="29" fillId="0" borderId="0" xfId="0" applyFont="1" applyFill="1" applyProtection="1">
      <protection locked="0"/>
    </xf>
    <xf numFmtId="0" fontId="0" fillId="0" borderId="0" xfId="0" applyFill="1" applyAlignment="1" applyProtection="1">
      <alignment vertical="center"/>
      <protection locked="0"/>
    </xf>
    <xf numFmtId="0" fontId="0" fillId="0" borderId="0" xfId="0" applyFill="1" applyAlignment="1">
      <alignment vertical="center"/>
    </xf>
    <xf numFmtId="0" fontId="0" fillId="0" borderId="0" xfId="0"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8" fillId="0" borderId="1" xfId="0" applyFont="1" applyFill="1" applyBorder="1" applyAlignment="1" applyProtection="1">
      <alignment wrapText="1"/>
      <protection locked="0"/>
    </xf>
    <xf numFmtId="0" fontId="5" fillId="0" borderId="0" xfId="0" applyFont="1" applyFill="1" applyBorder="1" applyAlignment="1" applyProtection="1">
      <alignment horizontal="center" vertical="center" wrapText="1"/>
      <protection locked="0"/>
    </xf>
    <xf numFmtId="0" fontId="19" fillId="0" borderId="0" xfId="0" applyFont="1" applyFill="1" applyBorder="1" applyAlignment="1">
      <alignment horizontal="center" wrapText="1"/>
    </xf>
    <xf numFmtId="0" fontId="34" fillId="0" borderId="0"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19" fillId="0" borderId="1" xfId="0" applyFont="1" applyFill="1" applyBorder="1" applyAlignment="1">
      <alignment horizontal="center" wrapText="1"/>
    </xf>
    <xf numFmtId="0" fontId="0" fillId="0" borderId="0" xfId="0" applyFill="1" applyBorder="1" applyAlignment="1" applyProtection="1">
      <alignment wrapText="1"/>
    </xf>
    <xf numFmtId="164" fontId="0" fillId="0" borderId="0" xfId="0" applyNumberFormat="1" applyAlignment="1">
      <alignment horizontal="center"/>
    </xf>
    <xf numFmtId="164" fontId="14" fillId="0" borderId="0" xfId="0" applyNumberFormat="1" applyFont="1" applyFill="1" applyAlignment="1">
      <alignment horizontal="center"/>
    </xf>
    <xf numFmtId="2" fontId="14" fillId="5" borderId="1" xfId="0" applyNumberFormat="1" applyFont="1" applyFill="1" applyBorder="1" applyAlignment="1">
      <alignment horizontal="center"/>
    </xf>
    <xf numFmtId="0" fontId="17" fillId="0" borderId="0" xfId="0" applyFont="1" applyFill="1" applyBorder="1" applyAlignment="1">
      <alignment horizontal="center" wrapText="1"/>
    </xf>
    <xf numFmtId="0" fontId="17" fillId="0" borderId="0" xfId="0" applyFont="1" applyFill="1" applyBorder="1" applyAlignment="1">
      <alignment horizontal="left" wrapText="1"/>
    </xf>
    <xf numFmtId="0" fontId="0" fillId="0" borderId="0" xfId="0" applyFill="1" applyBorder="1" applyAlignment="1">
      <alignment horizontal="center"/>
    </xf>
    <xf numFmtId="0" fontId="17" fillId="3" borderId="3" xfId="0" applyFont="1" applyFill="1" applyBorder="1" applyAlignment="1">
      <alignment horizontal="center" wrapText="1"/>
    </xf>
    <xf numFmtId="0" fontId="17" fillId="3" borderId="3" xfId="0" applyFont="1" applyFill="1" applyBorder="1" applyAlignment="1">
      <alignment horizontal="left" wrapText="1"/>
    </xf>
    <xf numFmtId="0" fontId="0" fillId="0" borderId="0" xfId="0" applyFill="1" applyBorder="1"/>
    <xf numFmtId="0" fontId="14" fillId="0" borderId="0" xfId="0" applyFont="1" applyFill="1" applyBorder="1"/>
    <xf numFmtId="0" fontId="6" fillId="0" borderId="3" xfId="0" applyFont="1" applyFill="1" applyBorder="1" applyAlignment="1">
      <alignment horizontal="center" wrapText="1"/>
    </xf>
    <xf numFmtId="0" fontId="13" fillId="0" borderId="3" xfId="0" applyFont="1" applyFill="1" applyBorder="1" applyAlignment="1">
      <alignment horizontal="center" wrapText="1"/>
    </xf>
    <xf numFmtId="0" fontId="36" fillId="0" borderId="0" xfId="0" applyFont="1" applyFill="1" applyAlignment="1" applyProtection="1">
      <alignment horizontal="right"/>
      <protection locked="0"/>
    </xf>
    <xf numFmtId="0" fontId="20" fillId="0" borderId="1" xfId="0" applyFont="1" applyFill="1" applyBorder="1" applyAlignment="1">
      <alignment horizontal="center"/>
    </xf>
    <xf numFmtId="0" fontId="37" fillId="0" borderId="1" xfId="0" applyFont="1" applyFill="1" applyBorder="1" applyAlignment="1">
      <alignment horizontal="center"/>
    </xf>
    <xf numFmtId="0" fontId="20" fillId="0" borderId="0" xfId="0" applyFont="1" applyFill="1"/>
    <xf numFmtId="0" fontId="21" fillId="0" borderId="1" xfId="0" applyFont="1" applyBorder="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0" fontId="20" fillId="5" borderId="1" xfId="0" applyFont="1" applyFill="1" applyBorder="1" applyAlignment="1" applyProtection="1">
      <alignment horizontal="center"/>
      <protection locked="0"/>
    </xf>
    <xf numFmtId="0" fontId="0" fillId="5" borderId="1" xfId="0" applyFill="1" applyBorder="1" applyAlignment="1" applyProtection="1">
      <alignment horizontal="center"/>
      <protection locked="0"/>
    </xf>
    <xf numFmtId="0" fontId="14" fillId="5" borderId="1" xfId="0" applyFont="1" applyFill="1" applyBorder="1" applyAlignment="1">
      <alignment horizontal="center" wrapText="1"/>
    </xf>
    <xf numFmtId="0" fontId="14" fillId="5" borderId="1" xfId="0" applyFont="1" applyFill="1" applyBorder="1" applyAlignment="1">
      <alignment horizontal="center"/>
    </xf>
    <xf numFmtId="0" fontId="38" fillId="0" borderId="0" xfId="0" applyFont="1" applyFill="1" applyBorder="1" applyAlignment="1">
      <alignment horizontal="center"/>
    </xf>
    <xf numFmtId="0" fontId="39" fillId="0" borderId="0" xfId="0" applyFont="1" applyFill="1" applyAlignment="1">
      <alignment horizontal="center"/>
    </xf>
    <xf numFmtId="0" fontId="0" fillId="0" borderId="1" xfId="0" applyBorder="1" applyAlignment="1" applyProtection="1">
      <alignment horizontal="center" vertical="center"/>
      <protection locked="0"/>
    </xf>
    <xf numFmtId="0" fontId="0" fillId="0" borderId="0" xfId="0" applyAlignment="1" applyProtection="1">
      <alignment vertical="center"/>
      <protection locked="0"/>
    </xf>
    <xf numFmtId="0" fontId="0" fillId="0" borderId="0" xfId="0" applyAlignment="1">
      <alignment vertical="center"/>
    </xf>
    <xf numFmtId="0" fontId="0" fillId="5" borderId="1" xfId="0" applyFill="1" applyBorder="1" applyAlignment="1" applyProtection="1">
      <alignment horizontal="center" vertical="center"/>
      <protection locked="0"/>
    </xf>
    <xf numFmtId="0" fontId="0" fillId="5" borderId="1" xfId="0" applyFill="1" applyBorder="1" applyAlignment="1" applyProtection="1">
      <alignment horizontal="center" vertical="center" wrapText="1"/>
      <protection locked="0"/>
    </xf>
    <xf numFmtId="0" fontId="17" fillId="3" borderId="1" xfId="0" applyNumberFormat="1" applyFont="1" applyFill="1" applyBorder="1" applyAlignment="1">
      <alignment horizontal="center" wrapText="1"/>
    </xf>
    <xf numFmtId="0" fontId="17" fillId="0" borderId="1" xfId="0" applyNumberFormat="1" applyFont="1" applyFill="1" applyBorder="1" applyAlignment="1">
      <alignment horizontal="center" wrapText="1"/>
    </xf>
    <xf numFmtId="0" fontId="17" fillId="3" borderId="3" xfId="0" applyNumberFormat="1" applyFont="1" applyFill="1" applyBorder="1" applyAlignment="1">
      <alignment horizontal="center" wrapText="1"/>
    </xf>
    <xf numFmtId="0" fontId="41" fillId="0" borderId="1" xfId="0" applyFont="1" applyFill="1" applyBorder="1" applyAlignment="1">
      <alignment horizontal="center" wrapText="1"/>
    </xf>
    <xf numFmtId="164" fontId="42" fillId="12" borderId="11" xfId="0" applyNumberFormat="1" applyFont="1" applyFill="1" applyBorder="1" applyAlignment="1" applyProtection="1">
      <alignment horizontal="center" vertical="center" wrapText="1"/>
      <protection locked="0"/>
    </xf>
    <xf numFmtId="164" fontId="43" fillId="0" borderId="1" xfId="0" applyNumberFormat="1" applyFont="1" applyBorder="1" applyAlignment="1" applyProtection="1">
      <alignment horizontal="center" wrapText="1"/>
    </xf>
    <xf numFmtId="0" fontId="0" fillId="0" borderId="0" xfId="0" applyFill="1" applyAlignment="1" applyProtection="1">
      <alignment horizontal="center" vertical="top"/>
      <protection locked="0"/>
    </xf>
    <xf numFmtId="0" fontId="2" fillId="0" borderId="0" xfId="0" applyFont="1" applyFill="1" applyAlignment="1" applyProtection="1">
      <alignment horizontal="center" vertical="top"/>
      <protection locked="0"/>
    </xf>
    <xf numFmtId="0" fontId="33" fillId="6" borderId="0" xfId="0" applyFont="1" applyFill="1" applyAlignment="1">
      <alignment horizontal="center"/>
    </xf>
    <xf numFmtId="0" fontId="32" fillId="7" borderId="0" xfId="0" applyFont="1" applyFill="1" applyAlignment="1">
      <alignment horizontal="center"/>
    </xf>
    <xf numFmtId="0" fontId="25" fillId="8" borderId="1" xfId="0" applyFont="1" applyFill="1" applyBorder="1" applyAlignment="1">
      <alignment horizontal="center"/>
    </xf>
    <xf numFmtId="0" fontId="30" fillId="0" borderId="4" xfId="0" applyFont="1" applyFill="1" applyBorder="1" applyAlignment="1">
      <alignment horizontal="center"/>
    </xf>
    <xf numFmtId="0" fontId="30" fillId="0" borderId="5" xfId="0" applyFont="1" applyFill="1" applyBorder="1" applyAlignment="1">
      <alignment horizontal="center"/>
    </xf>
    <xf numFmtId="0" fontId="9" fillId="9" borderId="1" xfId="0" applyFont="1" applyFill="1" applyBorder="1" applyAlignment="1">
      <alignment horizontal="center"/>
    </xf>
    <xf numFmtId="0" fontId="26" fillId="10" borderId="0" xfId="0" applyFont="1" applyFill="1" applyBorder="1" applyAlignment="1" applyProtection="1">
      <alignment horizontal="center" vertical="center" wrapText="1"/>
    </xf>
    <xf numFmtId="0" fontId="11" fillId="0" borderId="0" xfId="0" applyFont="1" applyAlignment="1" applyProtection="1">
      <alignment horizontal="center"/>
    </xf>
    <xf numFmtId="0" fontId="22" fillId="9" borderId="4" xfId="0" applyFont="1" applyFill="1" applyBorder="1" applyAlignment="1" applyProtection="1">
      <alignment horizontal="center"/>
    </xf>
    <xf numFmtId="0" fontId="22" fillId="9" borderId="5" xfId="0" applyFont="1" applyFill="1" applyBorder="1" applyAlignment="1" applyProtection="1">
      <alignment horizontal="center"/>
    </xf>
    <xf numFmtId="0" fontId="22" fillId="9" borderId="6" xfId="0" applyFont="1" applyFill="1" applyBorder="1" applyAlignment="1" applyProtection="1">
      <alignment horizontal="center"/>
    </xf>
    <xf numFmtId="0" fontId="31" fillId="0" borderId="0" xfId="0" applyFont="1" applyFill="1" applyAlignment="1">
      <alignment horizontal="center" vertical="center"/>
    </xf>
    <xf numFmtId="0" fontId="0" fillId="0" borderId="0" xfId="0" applyAlignment="1" applyProtection="1">
      <alignment horizontal="center"/>
    </xf>
    <xf numFmtId="0" fontId="22" fillId="5" borderId="7" xfId="0" applyFont="1" applyFill="1" applyBorder="1" applyAlignment="1" applyProtection="1">
      <alignment horizontal="center"/>
    </xf>
    <xf numFmtId="0" fontId="22" fillId="5" borderId="8" xfId="0" applyFont="1" applyFill="1" applyBorder="1" applyAlignment="1" applyProtection="1">
      <alignment horizontal="center"/>
    </xf>
    <xf numFmtId="0" fontId="22" fillId="5" borderId="9" xfId="0" applyFont="1" applyFill="1" applyBorder="1" applyAlignment="1" applyProtection="1">
      <alignment horizontal="center"/>
    </xf>
    <xf numFmtId="0" fontId="23" fillId="5" borderId="4" xfId="1" applyFont="1" applyFill="1" applyBorder="1" applyAlignment="1" applyProtection="1">
      <alignment horizontal="center"/>
    </xf>
    <xf numFmtId="0" fontId="23" fillId="5" borderId="5" xfId="1" applyFont="1" applyFill="1" applyBorder="1" applyAlignment="1" applyProtection="1">
      <alignment horizontal="center"/>
    </xf>
    <xf numFmtId="0" fontId="23" fillId="5" borderId="6" xfId="1" applyFont="1" applyFill="1" applyBorder="1" applyAlignment="1" applyProtection="1">
      <alignment horizontal="center"/>
    </xf>
    <xf numFmtId="0" fontId="22" fillId="9" borderId="7" xfId="0" applyFont="1" applyFill="1" applyBorder="1" applyAlignment="1" applyProtection="1">
      <alignment horizontal="center"/>
    </xf>
    <xf numFmtId="0" fontId="22" fillId="9" borderId="8" xfId="0" applyFont="1" applyFill="1" applyBorder="1" applyAlignment="1" applyProtection="1">
      <alignment horizontal="center"/>
    </xf>
    <xf numFmtId="0" fontId="22" fillId="9" borderId="9" xfId="0" applyFont="1" applyFill="1" applyBorder="1" applyAlignment="1" applyProtection="1">
      <alignment horizontal="center"/>
    </xf>
    <xf numFmtId="0" fontId="22" fillId="11" borderId="0" xfId="0" applyFont="1" applyFill="1" applyAlignment="1">
      <alignment horizontal="center" vertical="center" wrapText="1"/>
    </xf>
    <xf numFmtId="0" fontId="24" fillId="0" borderId="0" xfId="0" applyFont="1" applyFill="1" applyAlignment="1" applyProtection="1">
      <alignment horizontal="center"/>
      <protection locked="0"/>
    </xf>
    <xf numFmtId="0" fontId="0" fillId="0" borderId="0" xfId="0" applyFill="1" applyAlignment="1" applyProtection="1">
      <alignment horizontal="center" vertical="top"/>
      <protection locked="0"/>
    </xf>
    <xf numFmtId="0" fontId="2" fillId="0" borderId="0" xfId="0" applyFont="1" applyFill="1" applyAlignment="1" applyProtection="1">
      <alignment horizontal="center" vertical="top"/>
      <protection locked="0"/>
    </xf>
    <xf numFmtId="0" fontId="9" fillId="0" borderId="0" xfId="0" applyFont="1" applyFill="1" applyBorder="1" applyAlignment="1" applyProtection="1">
      <alignment horizontal="center" vertical="center" wrapText="1"/>
      <protection locked="0"/>
    </xf>
    <xf numFmtId="0" fontId="9" fillId="0" borderId="5"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wrapText="1"/>
      <protection locked="0"/>
    </xf>
    <xf numFmtId="0" fontId="10" fillId="0" borderId="5"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protection locked="0"/>
    </xf>
    <xf numFmtId="0" fontId="24" fillId="0" borderId="0" xfId="0" applyFont="1" applyFill="1" applyAlignment="1" applyProtection="1">
      <alignment horizontal="center" vertical="center"/>
      <protection locked="0"/>
    </xf>
    <xf numFmtId="0" fontId="0" fillId="0" borderId="0" xfId="0" applyAlignment="1">
      <alignment horizontal="center" wrapText="1"/>
    </xf>
    <xf numFmtId="0" fontId="0" fillId="0" borderId="3"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1" fillId="0" borderId="0" xfId="0" applyFont="1" applyAlignment="1">
      <alignment horizontal="center"/>
    </xf>
  </cellXfs>
  <cellStyles count="2">
    <cellStyle name="Köprü" xfId="1" builtinId="8"/>
    <cellStyle name="Normal" xfId="0" builtinId="0"/>
  </cellStyles>
  <dxfs count="20">
    <dxf>
      <font>
        <color theme="9" tint="-0.24994659260841701"/>
      </font>
    </dxf>
    <dxf>
      <font>
        <color theme="3" tint="-0.24994659260841701"/>
      </font>
    </dxf>
    <dxf>
      <font>
        <condense val="0"/>
        <extend val="0"/>
        <color indexed="40"/>
      </font>
    </dxf>
    <dxf>
      <font>
        <condense val="0"/>
        <extend val="0"/>
        <color indexed="50"/>
      </font>
    </dxf>
    <dxf>
      <font>
        <condense val="0"/>
        <extend val="0"/>
        <color indexed="10"/>
      </font>
    </dxf>
    <dxf>
      <font>
        <color theme="9" tint="-0.24994659260841701"/>
      </font>
    </dxf>
    <dxf>
      <font>
        <color theme="3" tint="-0.24994659260841701"/>
      </font>
    </dxf>
    <dxf>
      <font>
        <condense val="0"/>
        <extend val="0"/>
        <color indexed="40"/>
      </font>
    </dxf>
    <dxf>
      <font>
        <condense val="0"/>
        <extend val="0"/>
        <color indexed="50"/>
      </font>
    </dxf>
    <dxf>
      <font>
        <condense val="0"/>
        <extend val="0"/>
        <color indexed="10"/>
      </font>
    </dxf>
    <dxf>
      <font>
        <color theme="9" tint="-0.24994659260841701"/>
      </font>
    </dxf>
    <dxf>
      <font>
        <color theme="3" tint="-0.24994659260841701"/>
      </font>
    </dxf>
    <dxf>
      <font>
        <condense val="0"/>
        <extend val="0"/>
        <color indexed="40"/>
      </font>
    </dxf>
    <dxf>
      <font>
        <condense val="0"/>
        <extend val="0"/>
        <color indexed="50"/>
      </font>
    </dxf>
    <dxf>
      <font>
        <condense val="0"/>
        <extend val="0"/>
        <color indexed="10"/>
      </font>
    </dxf>
    <dxf>
      <font>
        <color theme="9" tint="-0.24994659260841701"/>
      </font>
    </dxf>
    <dxf>
      <font>
        <color theme="3" tint="-0.24994659260841701"/>
      </font>
    </dxf>
    <dxf>
      <font>
        <condense val="0"/>
        <extend val="0"/>
        <color indexed="40"/>
      </font>
    </dxf>
    <dxf>
      <font>
        <condense val="0"/>
        <extend val="0"/>
        <color indexed="50"/>
      </font>
    </dxf>
    <dxf>
      <font>
        <condense val="0"/>
        <extend val="0"/>
        <color indexed="10"/>
      </font>
    </dxf>
  </dxfs>
  <tableStyles count="0" defaultTableStyle="TableStyleMedium2" defaultPivotStyle="PivotStyleMedium9"/>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28575</xdr:colOff>
      <xdr:row>22</xdr:row>
      <xdr:rowOff>19050</xdr:rowOff>
    </xdr:from>
    <xdr:to>
      <xdr:col>22</xdr:col>
      <xdr:colOff>0</xdr:colOff>
      <xdr:row>32</xdr:row>
      <xdr:rowOff>200025</xdr:rowOff>
    </xdr:to>
    <xdr:pic>
      <xdr:nvPicPr>
        <xdr:cNvPr id="1239" name="1 Resim" descr="okul amblem.gif"/>
        <xdr:cNvPicPr>
          <a:picLocks noChangeAspect="1" noChangeArrowheads="1"/>
        </xdr:cNvPicPr>
      </xdr:nvPicPr>
      <xdr:blipFill>
        <a:blip xmlns:r="http://schemas.openxmlformats.org/officeDocument/2006/relationships" r:embed="rId1" cstate="print"/>
        <a:srcRect/>
        <a:stretch>
          <a:fillRect/>
        </a:stretch>
      </xdr:blipFill>
      <xdr:spPr bwMode="auto">
        <a:xfrm>
          <a:off x="11410950" y="6048375"/>
          <a:ext cx="2714625" cy="27527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0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0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ayfa1" enableFormatConditionsCalculation="0">
    <tabColor indexed="44"/>
  </sheetPr>
  <dimension ref="A1:AH88"/>
  <sheetViews>
    <sheetView tabSelected="1" view="pageBreakPreview" zoomScale="40" zoomScaleNormal="85" zoomScaleSheetLayoutView="40" workbookViewId="0">
      <selection activeCell="T48" sqref="T48"/>
    </sheetView>
  </sheetViews>
  <sheetFormatPr defaultColWidth="9.28515625" defaultRowHeight="15"/>
  <cols>
    <col min="1" max="1" width="8.5703125" style="30" bestFit="1" customWidth="1"/>
    <col min="2" max="2" width="26" style="4" customWidth="1"/>
    <col min="3" max="5" width="11" style="4" customWidth="1"/>
    <col min="6" max="6" width="6.140625" style="4" customWidth="1"/>
    <col min="7" max="7" width="11" style="4" customWidth="1"/>
    <col min="8" max="8" width="8.28515625" style="4" customWidth="1"/>
    <col min="9" max="11" width="11" style="4" customWidth="1"/>
    <col min="12" max="12" width="6.42578125" style="30" customWidth="1"/>
    <col min="13" max="13" width="6.42578125" style="4" customWidth="1"/>
    <col min="14" max="14" width="9" style="4" customWidth="1"/>
    <col min="15" max="16" width="11" style="4" hidden="1" customWidth="1"/>
    <col min="17" max="17" width="15.42578125" style="61" customWidth="1"/>
    <col min="18" max="18" width="7.42578125" style="4" customWidth="1"/>
    <col min="22" max="22" width="13.28515625" customWidth="1"/>
    <col min="23" max="23" width="4.85546875" customWidth="1"/>
    <col min="24" max="24" width="21.42578125" customWidth="1"/>
    <col min="33" max="33" width="12.140625" customWidth="1"/>
  </cols>
  <sheetData>
    <row r="1" spans="1:34" s="4" customFormat="1" ht="49.5" customHeight="1">
      <c r="A1" s="37" t="s">
        <v>13</v>
      </c>
      <c r="B1" s="37" t="s">
        <v>14</v>
      </c>
      <c r="C1" s="37" t="s">
        <v>15</v>
      </c>
      <c r="D1" s="37" t="s">
        <v>16</v>
      </c>
      <c r="E1" s="37" t="s">
        <v>17</v>
      </c>
      <c r="F1" s="37" t="s">
        <v>18</v>
      </c>
      <c r="G1" s="37" t="s">
        <v>19</v>
      </c>
      <c r="H1" s="37" t="s">
        <v>20</v>
      </c>
      <c r="I1" s="37" t="s">
        <v>21</v>
      </c>
      <c r="J1" s="37" t="s">
        <v>65</v>
      </c>
      <c r="K1" s="37" t="s">
        <v>22</v>
      </c>
      <c r="L1" s="58"/>
      <c r="M1" s="58"/>
      <c r="N1" s="57"/>
      <c r="O1" s="57" t="s">
        <v>91</v>
      </c>
      <c r="P1" s="57" t="s">
        <v>92</v>
      </c>
      <c r="Q1" s="94" t="s">
        <v>64</v>
      </c>
      <c r="R1" s="55"/>
      <c r="S1" s="104" t="s">
        <v>63</v>
      </c>
      <c r="T1" s="104"/>
      <c r="U1" s="104"/>
      <c r="V1" s="104"/>
      <c r="W1" s="109" t="s">
        <v>58</v>
      </c>
      <c r="X1" s="109"/>
      <c r="Y1" s="109"/>
      <c r="Z1" s="109"/>
      <c r="AA1" s="109"/>
      <c r="AB1" s="109"/>
      <c r="AC1" s="109"/>
      <c r="AD1" s="109"/>
      <c r="AE1" s="109"/>
      <c r="AF1" s="109"/>
      <c r="AG1" s="109"/>
      <c r="AH1" s="109"/>
    </row>
    <row r="2" spans="1:34" ht="20.25" customHeight="1">
      <c r="A2" s="39">
        <v>400</v>
      </c>
      <c r="B2" s="38" t="s">
        <v>67</v>
      </c>
      <c r="C2" s="39">
        <v>95</v>
      </c>
      <c r="D2" s="39">
        <v>80</v>
      </c>
      <c r="E2" s="90"/>
      <c r="F2" s="39"/>
      <c r="G2" s="39">
        <v>100</v>
      </c>
      <c r="H2" s="39">
        <v>90</v>
      </c>
      <c r="I2" s="39">
        <v>90</v>
      </c>
      <c r="J2" s="39">
        <v>93.333299999999994</v>
      </c>
      <c r="K2" s="39">
        <v>89.444400000000002</v>
      </c>
      <c r="L2" s="93" t="s">
        <v>68</v>
      </c>
      <c r="M2" s="59"/>
      <c r="N2" s="56"/>
      <c r="O2" s="56">
        <f>AVERAGE(G2:I2)</f>
        <v>93.333333333333329</v>
      </c>
      <c r="P2" s="56">
        <f>AVERAGE(E2,O2)</f>
        <v>93.333333333333329</v>
      </c>
      <c r="Q2" s="95">
        <f>AVERAGE(P2,C2,D2)</f>
        <v>89.444444444444443</v>
      </c>
      <c r="R2" s="60"/>
      <c r="S2" s="104"/>
      <c r="T2" s="104"/>
      <c r="U2" s="104"/>
      <c r="V2" s="104"/>
      <c r="X2" s="16"/>
      <c r="Y2" s="25" t="str">
        <f>C1</f>
        <v>1.Sınav</v>
      </c>
      <c r="Z2" s="25" t="str">
        <f>D1</f>
        <v>2.Sınav</v>
      </c>
      <c r="AA2" s="25" t="str">
        <f>E1</f>
        <v>1.Proje</v>
      </c>
      <c r="AB2" s="22"/>
      <c r="AC2" s="25" t="str">
        <f>G1</f>
        <v>1.Ders Et.Kat.</v>
      </c>
      <c r="AD2" s="25" t="str">
        <f>H1</f>
        <v>2.Ders Et.Kat.</v>
      </c>
      <c r="AE2" s="25" t="str">
        <f>I1</f>
        <v>3.Ders Et.Kat.</v>
      </c>
      <c r="AF2" s="25" t="str">
        <f>J1</f>
        <v>Proje-Ders Etk. Ort.</v>
      </c>
      <c r="AG2" s="82" t="str">
        <f>K1</f>
        <v>Puanı</v>
      </c>
    </row>
    <row r="3" spans="1:34" ht="20.25" customHeight="1">
      <c r="A3" s="39">
        <v>401</v>
      </c>
      <c r="B3" s="38" t="s">
        <v>69</v>
      </c>
      <c r="C3" s="39">
        <v>95</v>
      </c>
      <c r="D3" s="39">
        <v>95</v>
      </c>
      <c r="E3" s="90"/>
      <c r="F3" s="39"/>
      <c r="G3" s="39">
        <v>100</v>
      </c>
      <c r="H3" s="39">
        <v>100</v>
      </c>
      <c r="I3" s="39">
        <v>100</v>
      </c>
      <c r="J3" s="39">
        <v>100</v>
      </c>
      <c r="K3" s="39">
        <v>96.666700000000006</v>
      </c>
      <c r="L3" s="93" t="s">
        <v>68</v>
      </c>
      <c r="M3" s="59"/>
      <c r="N3" s="56"/>
      <c r="O3" s="56">
        <f t="shared" ref="O3:O34" si="0">AVERAGE(G3:I3)</f>
        <v>100</v>
      </c>
      <c r="P3" s="56">
        <f t="shared" ref="P3:P34" si="1">AVERAGE(E3,O3)</f>
        <v>100</v>
      </c>
      <c r="Q3" s="95">
        <f t="shared" ref="Q3:Q34" si="2">AVERAGE(P3,C3,D3)</f>
        <v>96.666666666666671</v>
      </c>
      <c r="R3" s="60"/>
      <c r="S3" s="104"/>
      <c r="T3" s="104"/>
      <c r="U3" s="104"/>
      <c r="V3" s="104"/>
      <c r="X3" s="73" t="s">
        <v>47</v>
      </c>
      <c r="Y3" s="47">
        <f>AVERAGE(C2:C46)</f>
        <v>74.565217391304344</v>
      </c>
      <c r="Z3" s="47">
        <f>AVERAGE(D2:D46)</f>
        <v>73.913043478260875</v>
      </c>
      <c r="AA3" s="47">
        <f>AVERAGE(E2:E46)</f>
        <v>78.666666666666671</v>
      </c>
      <c r="AB3" s="43"/>
      <c r="AC3" s="47">
        <f>AVERAGE(G2:G46)</f>
        <v>80.434782608695656</v>
      </c>
      <c r="AD3" s="47">
        <f>AVERAGE(H2:H46)</f>
        <v>82.173913043478265</v>
      </c>
      <c r="AE3" s="47">
        <f>AVERAGE(I2:I46)</f>
        <v>82.826086956521735</v>
      </c>
      <c r="AF3" s="47">
        <f>AVERAGE(J2:J46)</f>
        <v>82.608708695652169</v>
      </c>
      <c r="AG3" s="63">
        <f>AVERAGE(K2:K46)</f>
        <v>77.02897826086955</v>
      </c>
    </row>
    <row r="4" spans="1:34" ht="20.25" customHeight="1">
      <c r="A4" s="39">
        <v>413</v>
      </c>
      <c r="B4" s="38" t="s">
        <v>70</v>
      </c>
      <c r="C4" s="39">
        <v>85</v>
      </c>
      <c r="D4" s="39">
        <v>85</v>
      </c>
      <c r="E4" s="90"/>
      <c r="F4" s="39"/>
      <c r="G4" s="39">
        <v>95</v>
      </c>
      <c r="H4" s="39">
        <v>100</v>
      </c>
      <c r="I4" s="39">
        <v>100</v>
      </c>
      <c r="J4" s="39">
        <v>98.333299999999994</v>
      </c>
      <c r="K4" s="39">
        <v>89.444400000000002</v>
      </c>
      <c r="L4" s="93" t="s">
        <v>68</v>
      </c>
      <c r="M4" s="59"/>
      <c r="N4" s="56"/>
      <c r="O4" s="56">
        <f t="shared" si="0"/>
        <v>98.333333333333329</v>
      </c>
      <c r="P4" s="56">
        <f t="shared" si="1"/>
        <v>98.333333333333329</v>
      </c>
      <c r="Q4" s="95">
        <f t="shared" si="2"/>
        <v>89.444444444444443</v>
      </c>
      <c r="R4" s="60"/>
      <c r="S4" s="104"/>
      <c r="T4" s="104"/>
      <c r="U4" s="104"/>
      <c r="V4" s="104"/>
      <c r="X4" s="4"/>
      <c r="Y4" s="23"/>
      <c r="Z4" s="23"/>
      <c r="AA4" s="23"/>
      <c r="AB4" s="23"/>
      <c r="AC4" s="23"/>
      <c r="AD4" s="23"/>
      <c r="AE4" s="23"/>
      <c r="AF4" s="23"/>
      <c r="AG4" s="23"/>
    </row>
    <row r="5" spans="1:34" ht="20.25" customHeight="1">
      <c r="A5" s="39">
        <v>416</v>
      </c>
      <c r="B5" s="38" t="s">
        <v>71</v>
      </c>
      <c r="C5" s="39">
        <v>50</v>
      </c>
      <c r="D5" s="39">
        <v>60</v>
      </c>
      <c r="E5" s="90"/>
      <c r="F5" s="39"/>
      <c r="G5" s="39">
        <v>60</v>
      </c>
      <c r="H5" s="39">
        <v>60</v>
      </c>
      <c r="I5" s="39">
        <v>65</v>
      </c>
      <c r="J5" s="39">
        <v>61.666699999999999</v>
      </c>
      <c r="K5" s="39">
        <v>57.222200000000001</v>
      </c>
      <c r="L5" s="93" t="s">
        <v>68</v>
      </c>
      <c r="M5" s="59"/>
      <c r="N5" s="56"/>
      <c r="O5" s="56">
        <f t="shared" si="0"/>
        <v>61.666666666666664</v>
      </c>
      <c r="P5" s="56">
        <f t="shared" si="1"/>
        <v>61.666666666666664</v>
      </c>
      <c r="Q5" s="95">
        <f t="shared" si="2"/>
        <v>57.222222222222221</v>
      </c>
      <c r="R5" s="60"/>
      <c r="S5" s="104"/>
      <c r="T5" s="104"/>
      <c r="U5" s="104"/>
      <c r="V5" s="104"/>
      <c r="X5" s="74" t="s">
        <v>45</v>
      </c>
      <c r="Y5" s="101" t="s">
        <v>54</v>
      </c>
      <c r="Z5" s="102"/>
      <c r="AA5" s="102"/>
      <c r="AB5" s="102"/>
      <c r="AC5" s="102"/>
      <c r="AD5" s="102"/>
      <c r="AE5" s="102"/>
      <c r="AF5" s="102"/>
      <c r="AG5" s="102"/>
    </row>
    <row r="6" spans="1:34" ht="20.25" customHeight="1">
      <c r="A6" s="39">
        <v>421</v>
      </c>
      <c r="B6" s="38" t="s">
        <v>72</v>
      </c>
      <c r="C6" s="39">
        <v>65</v>
      </c>
      <c r="D6" s="39">
        <v>75</v>
      </c>
      <c r="E6" s="90"/>
      <c r="F6" s="39"/>
      <c r="G6" s="39">
        <v>75</v>
      </c>
      <c r="H6" s="39">
        <v>85</v>
      </c>
      <c r="I6" s="39">
        <v>85</v>
      </c>
      <c r="J6" s="39">
        <v>81.666700000000006</v>
      </c>
      <c r="K6" s="39">
        <v>73.888900000000007</v>
      </c>
      <c r="L6" s="93" t="s">
        <v>68</v>
      </c>
      <c r="M6" s="59"/>
      <c r="N6" s="56"/>
      <c r="O6" s="56">
        <f t="shared" si="0"/>
        <v>81.666666666666671</v>
      </c>
      <c r="P6" s="56">
        <f t="shared" si="1"/>
        <v>81.666666666666671</v>
      </c>
      <c r="Q6" s="95">
        <f t="shared" si="2"/>
        <v>73.8888888888889</v>
      </c>
      <c r="R6" s="60"/>
      <c r="S6" s="110"/>
      <c r="T6" s="110"/>
      <c r="U6" s="110"/>
      <c r="V6" s="110"/>
      <c r="X6" s="75" t="s">
        <v>39</v>
      </c>
      <c r="Y6" s="26">
        <f>COUNTIF(C2:C50,"&lt;45")</f>
        <v>2</v>
      </c>
      <c r="Z6" s="26">
        <f>COUNTIF(D2:D34,"&lt;45")</f>
        <v>2</v>
      </c>
      <c r="AA6" s="26">
        <f>COUNTIF(E2:E34,"&lt;45")</f>
        <v>0</v>
      </c>
      <c r="AB6" s="26"/>
      <c r="AC6" s="26">
        <f>COUNTIF(G2:G50,"&lt;45")</f>
        <v>0</v>
      </c>
      <c r="AD6" s="26">
        <f>COUNTIF(H2:H34,"&lt;45")</f>
        <v>0</v>
      </c>
      <c r="AE6" s="26">
        <f>COUNTIF(I2:I34,"&lt;45")</f>
        <v>0</v>
      </c>
      <c r="AF6" s="26">
        <f>COUNTIF(J2:J50,"&lt;45")</f>
        <v>0</v>
      </c>
      <c r="AG6" s="81">
        <f>COUNTIF(K2:K50,"&lt;45")</f>
        <v>3</v>
      </c>
    </row>
    <row r="7" spans="1:34" ht="20.25" customHeight="1">
      <c r="A7" s="39">
        <v>423</v>
      </c>
      <c r="B7" s="38" t="s">
        <v>73</v>
      </c>
      <c r="C7" s="39">
        <v>100</v>
      </c>
      <c r="D7" s="39">
        <v>95</v>
      </c>
      <c r="E7" s="90">
        <v>100</v>
      </c>
      <c r="F7" s="39"/>
      <c r="G7" s="39">
        <v>100</v>
      </c>
      <c r="H7" s="39">
        <v>100</v>
      </c>
      <c r="I7" s="39">
        <v>100</v>
      </c>
      <c r="J7" s="39">
        <v>100</v>
      </c>
      <c r="K7" s="39">
        <v>98.333299999999994</v>
      </c>
      <c r="L7" s="93" t="s">
        <v>68</v>
      </c>
      <c r="M7" s="59"/>
      <c r="N7" s="56"/>
      <c r="O7" s="56">
        <f t="shared" si="0"/>
        <v>100</v>
      </c>
      <c r="P7" s="56">
        <f t="shared" si="1"/>
        <v>100</v>
      </c>
      <c r="Q7" s="95">
        <f t="shared" si="2"/>
        <v>98.333333333333329</v>
      </c>
      <c r="R7" s="60"/>
      <c r="S7" s="111" t="s">
        <v>27</v>
      </c>
      <c r="T7" s="112"/>
      <c r="U7" s="112"/>
      <c r="V7" s="113"/>
      <c r="X7" s="75" t="s">
        <v>40</v>
      </c>
      <c r="Y7" s="29">
        <f>COUNTIF(C2:C50,"&lt;55")-Y6</f>
        <v>2</v>
      </c>
      <c r="Z7" s="29">
        <f>COUNTIF(D2:D50,"&lt;55")-Z6</f>
        <v>1</v>
      </c>
      <c r="AA7" s="29">
        <f>COUNTIF(E2:E50,"&lt;55")-AA6</f>
        <v>1</v>
      </c>
      <c r="AB7" s="25"/>
      <c r="AC7" s="29">
        <f>COUNTIF(G2:G50,"&lt;55")-AC6</f>
        <v>3</v>
      </c>
      <c r="AD7" s="29">
        <f>COUNTIF(H2:H50,"&lt;55")-AD6</f>
        <v>2</v>
      </c>
      <c r="AE7" s="29">
        <f>COUNTIF(I2:I50,"&lt;55")-AE6</f>
        <v>2</v>
      </c>
      <c r="AF7" s="29">
        <f>COUNTIF(J2:J50,"&lt;55")-AF6</f>
        <v>2</v>
      </c>
      <c r="AG7" s="80">
        <f>COUNTIF(K2:K50,"&lt;55")-AG6</f>
        <v>0</v>
      </c>
    </row>
    <row r="8" spans="1:34" ht="20.25" customHeight="1">
      <c r="A8" s="39">
        <v>434</v>
      </c>
      <c r="B8" s="38" t="s">
        <v>74</v>
      </c>
      <c r="C8" s="39">
        <v>100</v>
      </c>
      <c r="D8" s="39">
        <v>95</v>
      </c>
      <c r="E8" s="90"/>
      <c r="F8" s="39"/>
      <c r="G8" s="39">
        <v>100</v>
      </c>
      <c r="H8" s="39">
        <v>100</v>
      </c>
      <c r="I8" s="39">
        <v>100</v>
      </c>
      <c r="J8" s="39">
        <v>100</v>
      </c>
      <c r="K8" s="39">
        <v>98.333299999999994</v>
      </c>
      <c r="L8" s="93" t="s">
        <v>68</v>
      </c>
      <c r="M8" s="59"/>
      <c r="N8" s="56"/>
      <c r="O8" s="56">
        <f t="shared" si="0"/>
        <v>100</v>
      </c>
      <c r="P8" s="56">
        <f t="shared" si="1"/>
        <v>100</v>
      </c>
      <c r="Q8" s="95">
        <f t="shared" si="2"/>
        <v>98.333333333333329</v>
      </c>
      <c r="R8" s="60"/>
      <c r="S8" s="114" t="s">
        <v>24</v>
      </c>
      <c r="T8" s="115"/>
      <c r="U8" s="115"/>
      <c r="V8" s="116"/>
      <c r="X8" s="75" t="s">
        <v>41</v>
      </c>
      <c r="Y8" s="29">
        <f>COUNTIF(C2:C34,"&lt;70")-(Y6+Y7)</f>
        <v>5</v>
      </c>
      <c r="Z8" s="29">
        <f>COUNTIF(D2:D34,"&lt;70")-(Z6+Z7)</f>
        <v>4</v>
      </c>
      <c r="AA8" s="29">
        <f>COUNTIF(E2:E34,"&lt;70")-(AA6+AA7)</f>
        <v>2</v>
      </c>
      <c r="AB8" s="25"/>
      <c r="AC8" s="29">
        <f>COUNTIF(G2:G34,"&lt;70")-(AC6+AC7)</f>
        <v>3</v>
      </c>
      <c r="AD8" s="29">
        <f>COUNTIF(H2:H34,"&lt;70")-(AD6+AD7)</f>
        <v>3</v>
      </c>
      <c r="AE8" s="29">
        <f>COUNTIF(I2:I34,"&lt;70")-(AE6+AE7)</f>
        <v>2</v>
      </c>
      <c r="AF8" s="29">
        <f>COUNTIF(J2:J34,"&lt;70")-(AF6+AF7)</f>
        <v>3</v>
      </c>
      <c r="AG8" s="80">
        <f>COUNTIF(K2:K34,"&lt;70")-(AG6+AG7)</f>
        <v>4</v>
      </c>
    </row>
    <row r="9" spans="1:34" ht="20.25" customHeight="1">
      <c r="A9" s="39">
        <v>454</v>
      </c>
      <c r="B9" s="38" t="s">
        <v>75</v>
      </c>
      <c r="C9" s="39">
        <v>60</v>
      </c>
      <c r="D9" s="39">
        <v>65</v>
      </c>
      <c r="E9" s="90"/>
      <c r="F9" s="39"/>
      <c r="G9" s="39">
        <v>75</v>
      </c>
      <c r="H9" s="39">
        <v>75</v>
      </c>
      <c r="I9" s="39">
        <v>80</v>
      </c>
      <c r="J9" s="39">
        <v>76.666700000000006</v>
      </c>
      <c r="K9" s="39">
        <v>67.222200000000001</v>
      </c>
      <c r="L9" s="93" t="s">
        <v>68</v>
      </c>
      <c r="M9" s="59"/>
      <c r="N9" s="56"/>
      <c r="O9" s="56">
        <f t="shared" si="0"/>
        <v>76.666666666666671</v>
      </c>
      <c r="P9" s="56">
        <f t="shared" si="1"/>
        <v>76.666666666666671</v>
      </c>
      <c r="Q9" s="95">
        <f t="shared" si="2"/>
        <v>67.222222222222229</v>
      </c>
      <c r="R9" s="60"/>
      <c r="S9" s="105"/>
      <c r="T9" s="105"/>
      <c r="U9" s="105"/>
      <c r="V9" s="105"/>
      <c r="X9" s="75" t="s">
        <v>42</v>
      </c>
      <c r="Y9" s="29">
        <f>COUNTIF(C2:C34,"&lt;85")-(Y6+Y7+Y8)</f>
        <v>4</v>
      </c>
      <c r="Z9" s="29">
        <f>COUNTIF(D2:D34,"&lt;85")-(Z6+Z7+Z8)</f>
        <v>7</v>
      </c>
      <c r="AA9" s="29">
        <f>COUNTIF(E2:E34,"&lt;85")-(AA6+AA7+AA8)</f>
        <v>0</v>
      </c>
      <c r="AB9" s="25"/>
      <c r="AC9" s="29">
        <f>COUNTIF(G2:G34,"&lt;85")-(AC6+AC7+AC8)</f>
        <v>5</v>
      </c>
      <c r="AD9" s="29">
        <f>COUNTIF(H2:H34,"&lt;85")-(AD6+AD7+AD8)</f>
        <v>4</v>
      </c>
      <c r="AE9" s="29">
        <f>COUNTIF(I2:I34,"&lt;85")-(AE6+AE7+AE8)</f>
        <v>6</v>
      </c>
      <c r="AF9" s="29">
        <f>COUNTIF(J2:J34,"&lt;85")-(AF6+AF7+AF8)</f>
        <v>6</v>
      </c>
      <c r="AG9" s="80">
        <f>COUNTIF(K2:K34,"&lt;85")-(AG6+AG7+AG8)</f>
        <v>7</v>
      </c>
    </row>
    <row r="10" spans="1:34" ht="20.25" customHeight="1">
      <c r="A10" s="39">
        <v>462</v>
      </c>
      <c r="B10" s="38" t="s">
        <v>76</v>
      </c>
      <c r="C10" s="39">
        <v>60</v>
      </c>
      <c r="D10" s="39">
        <v>55</v>
      </c>
      <c r="E10" s="90"/>
      <c r="F10" s="39"/>
      <c r="G10" s="39">
        <v>70</v>
      </c>
      <c r="H10" s="39">
        <v>65</v>
      </c>
      <c r="I10" s="39">
        <v>75</v>
      </c>
      <c r="J10" s="39">
        <v>70</v>
      </c>
      <c r="K10" s="39">
        <v>61.666699999999999</v>
      </c>
      <c r="L10" s="93" t="s">
        <v>68</v>
      </c>
      <c r="M10" s="59"/>
      <c r="N10" s="56"/>
      <c r="O10" s="56">
        <f t="shared" si="0"/>
        <v>70</v>
      </c>
      <c r="P10" s="56">
        <f t="shared" si="1"/>
        <v>70</v>
      </c>
      <c r="Q10" s="95">
        <f t="shared" si="2"/>
        <v>61.666666666666664</v>
      </c>
      <c r="R10" s="60"/>
      <c r="S10" s="120" t="s">
        <v>50</v>
      </c>
      <c r="T10" s="120"/>
      <c r="U10" s="120"/>
      <c r="V10" s="120"/>
      <c r="X10" s="75" t="s">
        <v>43</v>
      </c>
      <c r="Y10" s="29">
        <f>COUNTIF(C2:C34,"&gt;84")</f>
        <v>10</v>
      </c>
      <c r="Z10" s="29">
        <f>COUNTIF(D2:D34,"&gt;84")</f>
        <v>9</v>
      </c>
      <c r="AA10" s="29">
        <f>COUNTIF(E2:E34,"&gt;84")</f>
        <v>3</v>
      </c>
      <c r="AB10" s="25"/>
      <c r="AC10" s="29">
        <f>COUNTIF(G2:G34,"&gt;84")</f>
        <v>12</v>
      </c>
      <c r="AD10" s="29">
        <f>COUNTIF(H2:H34,"&gt;84")</f>
        <v>14</v>
      </c>
      <c r="AE10" s="29">
        <f>COUNTIF(I2:I34,"&gt;84")</f>
        <v>13</v>
      </c>
      <c r="AF10" s="29">
        <f>COUNTIF(J2:J34,"&gt;84")</f>
        <v>12</v>
      </c>
      <c r="AG10" s="80">
        <f>COUNTIF(K2:K34,"&gt;84")</f>
        <v>9</v>
      </c>
    </row>
    <row r="11" spans="1:34" ht="20.25" customHeight="1">
      <c r="A11" s="39">
        <v>482</v>
      </c>
      <c r="B11" s="38" t="s">
        <v>77</v>
      </c>
      <c r="C11" s="39">
        <v>35</v>
      </c>
      <c r="D11" s="39">
        <v>45</v>
      </c>
      <c r="E11" s="90">
        <v>60</v>
      </c>
      <c r="F11" s="39"/>
      <c r="G11" s="39">
        <v>45</v>
      </c>
      <c r="H11" s="39">
        <v>55</v>
      </c>
      <c r="I11" s="39">
        <v>55</v>
      </c>
      <c r="J11" s="39">
        <v>48.333399999999997</v>
      </c>
      <c r="K11" s="39">
        <v>42.777799999999999</v>
      </c>
      <c r="L11" s="93" t="s">
        <v>68</v>
      </c>
      <c r="M11" s="59"/>
      <c r="N11" s="56"/>
      <c r="O11" s="56">
        <f t="shared" si="0"/>
        <v>51.666666666666664</v>
      </c>
      <c r="P11" s="56">
        <f t="shared" si="1"/>
        <v>55.833333333333329</v>
      </c>
      <c r="Q11" s="95">
        <f t="shared" si="2"/>
        <v>45.277777777777771</v>
      </c>
      <c r="R11" s="60"/>
      <c r="S11" s="120" t="s">
        <v>51</v>
      </c>
      <c r="T11" s="120"/>
      <c r="U11" s="120"/>
      <c r="V11" s="120"/>
      <c r="X11" s="76"/>
      <c r="Y11" s="24"/>
      <c r="Z11" s="24"/>
      <c r="AA11" s="24"/>
      <c r="AB11" s="24"/>
      <c r="AC11" s="24"/>
      <c r="AD11" s="24"/>
      <c r="AE11" s="24"/>
      <c r="AF11" s="24"/>
      <c r="AG11" s="24"/>
    </row>
    <row r="12" spans="1:34" ht="20.25" customHeight="1">
      <c r="A12" s="39">
        <v>487</v>
      </c>
      <c r="B12" s="38" t="s">
        <v>78</v>
      </c>
      <c r="C12" s="39">
        <v>40</v>
      </c>
      <c r="D12" s="39">
        <v>65</v>
      </c>
      <c r="E12" s="90">
        <v>100</v>
      </c>
      <c r="F12" s="39"/>
      <c r="G12" s="39">
        <v>50</v>
      </c>
      <c r="H12" s="39">
        <v>70</v>
      </c>
      <c r="I12" s="39">
        <v>70</v>
      </c>
      <c r="J12" s="39">
        <v>81.666700000000006</v>
      </c>
      <c r="K12" s="39">
        <v>62.222200000000001</v>
      </c>
      <c r="L12" s="93" t="s">
        <v>68</v>
      </c>
      <c r="M12" s="59"/>
      <c r="N12" s="56"/>
      <c r="O12" s="56">
        <f t="shared" si="0"/>
        <v>63.333333333333336</v>
      </c>
      <c r="P12" s="56">
        <f t="shared" si="1"/>
        <v>81.666666666666671</v>
      </c>
      <c r="Q12" s="95">
        <f t="shared" si="2"/>
        <v>62.222222222222229</v>
      </c>
      <c r="R12" s="60"/>
      <c r="S12" s="105"/>
      <c r="T12" s="105"/>
      <c r="U12" s="105"/>
      <c r="V12" s="105"/>
      <c r="X12" s="83" t="s">
        <v>44</v>
      </c>
      <c r="Y12" s="84">
        <f>SUM(Y6:Y10)</f>
        <v>23</v>
      </c>
      <c r="Z12" s="84">
        <f t="shared" ref="Z12:AG12" si="3">SUM(Z6:Z10)</f>
        <v>23</v>
      </c>
      <c r="AA12" s="84">
        <f t="shared" si="3"/>
        <v>6</v>
      </c>
      <c r="AB12" s="84"/>
      <c r="AC12" s="84">
        <f t="shared" si="3"/>
        <v>23</v>
      </c>
      <c r="AD12" s="84">
        <f t="shared" si="3"/>
        <v>23</v>
      </c>
      <c r="AE12" s="84">
        <f t="shared" si="3"/>
        <v>23</v>
      </c>
      <c r="AF12" s="84">
        <f t="shared" si="3"/>
        <v>23</v>
      </c>
      <c r="AG12" s="84">
        <f t="shared" si="3"/>
        <v>23</v>
      </c>
    </row>
    <row r="13" spans="1:34" ht="20.25" customHeight="1">
      <c r="A13" s="39">
        <v>519</v>
      </c>
      <c r="B13" s="38" t="s">
        <v>79</v>
      </c>
      <c r="C13" s="39">
        <v>75</v>
      </c>
      <c r="D13" s="39">
        <v>70</v>
      </c>
      <c r="E13" s="90"/>
      <c r="F13" s="39"/>
      <c r="G13" s="39">
        <v>80</v>
      </c>
      <c r="H13" s="39">
        <v>80</v>
      </c>
      <c r="I13" s="39">
        <v>80</v>
      </c>
      <c r="J13" s="39">
        <v>80</v>
      </c>
      <c r="K13" s="39">
        <v>75</v>
      </c>
      <c r="L13" s="93" t="s">
        <v>68</v>
      </c>
      <c r="M13" s="59"/>
      <c r="N13" s="56"/>
      <c r="O13" s="56">
        <f t="shared" si="0"/>
        <v>80</v>
      </c>
      <c r="P13" s="56">
        <f t="shared" si="1"/>
        <v>80</v>
      </c>
      <c r="Q13" s="95">
        <f t="shared" si="2"/>
        <v>75</v>
      </c>
      <c r="R13" s="60"/>
      <c r="S13" s="117" t="s">
        <v>52</v>
      </c>
      <c r="T13" s="118"/>
      <c r="U13" s="118"/>
      <c r="V13" s="119"/>
      <c r="X13" s="4"/>
      <c r="Y13" s="23"/>
      <c r="Z13" s="23"/>
      <c r="AA13" s="23"/>
      <c r="AB13" s="23"/>
      <c r="AC13" s="23"/>
      <c r="AD13" s="23"/>
      <c r="AE13" s="23"/>
      <c r="AF13" s="23"/>
      <c r="AG13" s="23"/>
    </row>
    <row r="14" spans="1:34" ht="20.25" customHeight="1">
      <c r="A14" s="39">
        <v>529</v>
      </c>
      <c r="B14" s="38" t="s">
        <v>80</v>
      </c>
      <c r="C14" s="39">
        <v>95</v>
      </c>
      <c r="D14" s="39">
        <v>90</v>
      </c>
      <c r="E14" s="90">
        <v>100</v>
      </c>
      <c r="F14" s="39"/>
      <c r="G14" s="39">
        <v>100</v>
      </c>
      <c r="H14" s="39">
        <v>100</v>
      </c>
      <c r="I14" s="39">
        <v>100</v>
      </c>
      <c r="J14" s="39">
        <v>100</v>
      </c>
      <c r="K14" s="39">
        <v>95</v>
      </c>
      <c r="L14" s="93" t="s">
        <v>68</v>
      </c>
      <c r="M14" s="59"/>
      <c r="N14" s="56"/>
      <c r="O14" s="56">
        <f t="shared" si="0"/>
        <v>100</v>
      </c>
      <c r="P14" s="56">
        <f t="shared" si="1"/>
        <v>100</v>
      </c>
      <c r="Q14" s="95">
        <f t="shared" si="2"/>
        <v>95</v>
      </c>
      <c r="R14" s="60"/>
      <c r="S14" s="106" t="s">
        <v>23</v>
      </c>
      <c r="T14" s="107"/>
      <c r="U14" s="107"/>
      <c r="V14" s="108"/>
      <c r="X14" s="54" t="s">
        <v>62</v>
      </c>
      <c r="Y14" s="31">
        <f>ROUND((Y12-Y6)/Y12,2)*100</f>
        <v>91</v>
      </c>
      <c r="Z14" s="31">
        <f t="shared" ref="Z14:AG14" si="4">ROUND((Z12-Z6)/Z12,2)*100</f>
        <v>91</v>
      </c>
      <c r="AA14" s="31">
        <f t="shared" si="4"/>
        <v>100</v>
      </c>
      <c r="AB14" s="31"/>
      <c r="AC14" s="31">
        <f t="shared" si="4"/>
        <v>100</v>
      </c>
      <c r="AD14" s="31">
        <f t="shared" si="4"/>
        <v>100</v>
      </c>
      <c r="AE14" s="31">
        <f t="shared" si="4"/>
        <v>100</v>
      </c>
      <c r="AF14" s="31">
        <f t="shared" si="4"/>
        <v>100</v>
      </c>
      <c r="AG14" s="79">
        <f t="shared" si="4"/>
        <v>87</v>
      </c>
    </row>
    <row r="15" spans="1:34" ht="20.25" customHeight="1">
      <c r="A15" s="39">
        <v>538</v>
      </c>
      <c r="B15" s="38" t="s">
        <v>81</v>
      </c>
      <c r="C15" s="39">
        <v>100</v>
      </c>
      <c r="D15" s="39">
        <v>95</v>
      </c>
      <c r="E15" s="90"/>
      <c r="F15" s="39"/>
      <c r="G15" s="39">
        <v>100</v>
      </c>
      <c r="H15" s="39">
        <v>100</v>
      </c>
      <c r="I15" s="39">
        <v>100</v>
      </c>
      <c r="J15" s="39">
        <v>100</v>
      </c>
      <c r="K15" s="39">
        <v>98.333299999999994</v>
      </c>
      <c r="L15" s="93" t="s">
        <v>68</v>
      </c>
      <c r="M15" s="59"/>
      <c r="N15" s="56"/>
      <c r="O15" s="56">
        <f t="shared" si="0"/>
        <v>100</v>
      </c>
      <c r="P15" s="56">
        <f t="shared" si="1"/>
        <v>100</v>
      </c>
      <c r="Q15" s="95">
        <f t="shared" si="2"/>
        <v>98.333333333333329</v>
      </c>
      <c r="R15" s="60"/>
      <c r="X15" s="16"/>
      <c r="Y15" s="16"/>
      <c r="Z15" s="16"/>
      <c r="AA15" s="16"/>
      <c r="AB15" s="16"/>
      <c r="AC15" s="16"/>
      <c r="AD15" s="4"/>
      <c r="AE15" s="4"/>
      <c r="AF15" s="4"/>
      <c r="AG15" s="4"/>
    </row>
    <row r="16" spans="1:34" ht="20.25" customHeight="1">
      <c r="A16" s="39">
        <v>540</v>
      </c>
      <c r="B16" s="38" t="s">
        <v>82</v>
      </c>
      <c r="C16" s="39">
        <v>75</v>
      </c>
      <c r="D16" s="39">
        <v>80</v>
      </c>
      <c r="E16" s="90"/>
      <c r="F16" s="39"/>
      <c r="G16" s="39">
        <v>85</v>
      </c>
      <c r="H16" s="39">
        <v>90</v>
      </c>
      <c r="I16" s="39">
        <v>90</v>
      </c>
      <c r="J16" s="39">
        <v>88.333299999999994</v>
      </c>
      <c r="K16" s="39">
        <v>81.111099999999993</v>
      </c>
      <c r="L16" s="93" t="s">
        <v>68</v>
      </c>
      <c r="M16" s="59"/>
      <c r="N16" s="56"/>
      <c r="O16" s="56">
        <f t="shared" si="0"/>
        <v>88.333333333333329</v>
      </c>
      <c r="P16" s="56">
        <f t="shared" si="1"/>
        <v>88.333333333333329</v>
      </c>
      <c r="Q16" s="95">
        <f t="shared" si="2"/>
        <v>81.1111111111111</v>
      </c>
      <c r="R16" s="60"/>
    </row>
    <row r="17" spans="1:22" ht="20.25" customHeight="1">
      <c r="A17" s="39">
        <v>546</v>
      </c>
      <c r="B17" s="38" t="s">
        <v>83</v>
      </c>
      <c r="C17" s="39">
        <v>55</v>
      </c>
      <c r="D17" s="39">
        <v>25</v>
      </c>
      <c r="E17" s="90">
        <v>62</v>
      </c>
      <c r="F17" s="39"/>
      <c r="G17" s="39">
        <v>55</v>
      </c>
      <c r="H17" s="39">
        <v>45</v>
      </c>
      <c r="I17" s="39">
        <v>45</v>
      </c>
      <c r="J17" s="39">
        <v>46.666699999999999</v>
      </c>
      <c r="K17" s="39">
        <v>42.222200000000001</v>
      </c>
      <c r="L17" s="93" t="s">
        <v>68</v>
      </c>
      <c r="M17" s="59"/>
      <c r="N17" s="56"/>
      <c r="O17" s="56">
        <f t="shared" si="0"/>
        <v>48.333333333333336</v>
      </c>
      <c r="P17" s="56">
        <f t="shared" si="1"/>
        <v>55.166666666666671</v>
      </c>
      <c r="Q17" s="95">
        <f t="shared" si="2"/>
        <v>45.055555555555564</v>
      </c>
      <c r="R17" s="60"/>
      <c r="S17" s="100" t="s">
        <v>53</v>
      </c>
      <c r="T17" s="100"/>
      <c r="U17" s="100"/>
      <c r="V17" s="100"/>
    </row>
    <row r="18" spans="1:22" ht="20.25" customHeight="1">
      <c r="A18" s="39">
        <v>550</v>
      </c>
      <c r="B18" s="38" t="s">
        <v>84</v>
      </c>
      <c r="C18" s="39">
        <v>100</v>
      </c>
      <c r="D18" s="39">
        <v>95</v>
      </c>
      <c r="E18" s="90"/>
      <c r="F18" s="39"/>
      <c r="G18" s="39">
        <v>100</v>
      </c>
      <c r="H18" s="39">
        <v>100</v>
      </c>
      <c r="I18" s="39">
        <v>100</v>
      </c>
      <c r="J18" s="39">
        <v>100</v>
      </c>
      <c r="K18" s="39">
        <v>98.333299999999994</v>
      </c>
      <c r="L18" s="93" t="s">
        <v>68</v>
      </c>
      <c r="M18" s="59"/>
      <c r="N18" s="56"/>
      <c r="O18" s="56">
        <f t="shared" si="0"/>
        <v>100</v>
      </c>
      <c r="P18" s="56">
        <f t="shared" si="1"/>
        <v>100</v>
      </c>
      <c r="Q18" s="95">
        <f t="shared" si="2"/>
        <v>98.333333333333329</v>
      </c>
      <c r="R18" s="60"/>
      <c r="S18" s="103" t="s">
        <v>66</v>
      </c>
      <c r="T18" s="103"/>
      <c r="U18" s="103"/>
      <c r="V18" s="103"/>
    </row>
    <row r="19" spans="1:22" ht="20.25" customHeight="1">
      <c r="A19" s="39">
        <v>554</v>
      </c>
      <c r="B19" s="38" t="s">
        <v>85</v>
      </c>
      <c r="C19" s="39">
        <v>70</v>
      </c>
      <c r="D19" s="39">
        <v>70</v>
      </c>
      <c r="E19" s="90"/>
      <c r="F19" s="39"/>
      <c r="G19" s="39">
        <v>85</v>
      </c>
      <c r="H19" s="39">
        <v>85</v>
      </c>
      <c r="I19" s="39">
        <v>90</v>
      </c>
      <c r="J19" s="39">
        <v>86.666700000000006</v>
      </c>
      <c r="K19" s="39">
        <v>75.555599999999998</v>
      </c>
      <c r="L19" s="93" t="s">
        <v>68</v>
      </c>
      <c r="M19" s="59"/>
      <c r="N19" s="56"/>
      <c r="O19" s="56">
        <f t="shared" si="0"/>
        <v>86.666666666666671</v>
      </c>
      <c r="P19" s="56">
        <f t="shared" si="1"/>
        <v>86.666666666666671</v>
      </c>
      <c r="Q19" s="95">
        <f t="shared" si="2"/>
        <v>75.555555555555557</v>
      </c>
      <c r="R19" s="60"/>
    </row>
    <row r="20" spans="1:22" ht="20.25" customHeight="1">
      <c r="A20" s="39">
        <v>557</v>
      </c>
      <c r="B20" s="38" t="s">
        <v>86</v>
      </c>
      <c r="C20" s="39">
        <v>60</v>
      </c>
      <c r="D20" s="39">
        <v>95</v>
      </c>
      <c r="E20" s="90">
        <v>50</v>
      </c>
      <c r="F20" s="39"/>
      <c r="G20" s="39">
        <v>60</v>
      </c>
      <c r="H20" s="39">
        <v>70</v>
      </c>
      <c r="I20" s="39">
        <v>70</v>
      </c>
      <c r="J20" s="39">
        <v>55.833399999999997</v>
      </c>
      <c r="K20" s="39">
        <v>70.277799999999999</v>
      </c>
      <c r="L20" s="93" t="s">
        <v>68</v>
      </c>
      <c r="M20" s="59"/>
      <c r="N20" s="56"/>
      <c r="O20" s="56">
        <f t="shared" si="0"/>
        <v>66.666666666666671</v>
      </c>
      <c r="P20" s="56">
        <f t="shared" si="1"/>
        <v>58.333333333333336</v>
      </c>
      <c r="Q20" s="95">
        <f t="shared" si="2"/>
        <v>71.111111111111114</v>
      </c>
      <c r="R20" s="60"/>
      <c r="S20" s="99" t="s">
        <v>60</v>
      </c>
      <c r="T20" s="99"/>
      <c r="U20" s="99"/>
      <c r="V20" s="99"/>
    </row>
    <row r="21" spans="1:22" ht="20.25" customHeight="1">
      <c r="A21" s="39">
        <v>559</v>
      </c>
      <c r="B21" s="38" t="s">
        <v>87</v>
      </c>
      <c r="C21" s="39">
        <v>70</v>
      </c>
      <c r="D21" s="39">
        <v>75</v>
      </c>
      <c r="E21" s="90"/>
      <c r="F21" s="39"/>
      <c r="G21" s="39">
        <v>70</v>
      </c>
      <c r="H21" s="39">
        <v>85</v>
      </c>
      <c r="I21" s="39">
        <v>70</v>
      </c>
      <c r="J21" s="39">
        <v>75</v>
      </c>
      <c r="K21" s="39">
        <v>73.333299999999994</v>
      </c>
      <c r="L21" s="93" t="s">
        <v>68</v>
      </c>
      <c r="M21" s="59"/>
      <c r="N21" s="56"/>
      <c r="O21" s="56">
        <f t="shared" si="0"/>
        <v>75</v>
      </c>
      <c r="P21" s="56">
        <f t="shared" si="1"/>
        <v>75</v>
      </c>
      <c r="Q21" s="95">
        <f t="shared" si="2"/>
        <v>73.333333333333329</v>
      </c>
      <c r="R21" s="60"/>
      <c r="S21" s="98" t="s">
        <v>61</v>
      </c>
      <c r="T21" s="98"/>
      <c r="U21" s="98"/>
      <c r="V21" s="98"/>
    </row>
    <row r="22" spans="1:22" ht="20.25" customHeight="1">
      <c r="A22" s="39">
        <v>583</v>
      </c>
      <c r="B22" s="38" t="s">
        <v>88</v>
      </c>
      <c r="C22" s="39">
        <v>45</v>
      </c>
      <c r="D22" s="39">
        <v>25</v>
      </c>
      <c r="E22" s="90"/>
      <c r="F22" s="39"/>
      <c r="G22" s="39">
        <v>50</v>
      </c>
      <c r="H22" s="39">
        <v>45</v>
      </c>
      <c r="I22" s="39">
        <v>50</v>
      </c>
      <c r="J22" s="39">
        <v>64.166700000000006</v>
      </c>
      <c r="K22" s="39">
        <v>44.722200000000001</v>
      </c>
      <c r="L22" s="93" t="s">
        <v>68</v>
      </c>
      <c r="M22" s="59"/>
      <c r="N22" s="56"/>
      <c r="O22" s="56">
        <f>AVERAGE(G22:I22)</f>
        <v>48.333333333333336</v>
      </c>
      <c r="P22" s="56">
        <f t="shared" si="1"/>
        <v>48.333333333333336</v>
      </c>
      <c r="Q22" s="95">
        <f t="shared" si="2"/>
        <v>39.44444444444445</v>
      </c>
      <c r="R22" s="60"/>
    </row>
    <row r="23" spans="1:22" ht="20.25" customHeight="1">
      <c r="A23" s="41">
        <v>593</v>
      </c>
      <c r="B23" s="40" t="s">
        <v>89</v>
      </c>
      <c r="C23" s="41">
        <v>100</v>
      </c>
      <c r="D23" s="41">
        <v>90</v>
      </c>
      <c r="E23" s="91"/>
      <c r="F23" s="41"/>
      <c r="G23" s="41">
        <v>100</v>
      </c>
      <c r="H23" s="41">
        <v>100</v>
      </c>
      <c r="I23" s="41">
        <v>100</v>
      </c>
      <c r="J23" s="41">
        <v>100</v>
      </c>
      <c r="K23" s="41">
        <v>96.666700000000006</v>
      </c>
      <c r="L23" s="93" t="s">
        <v>68</v>
      </c>
      <c r="M23" s="42"/>
      <c r="N23" s="56"/>
      <c r="O23" s="56">
        <f>AVERAGE(G23:I23)</f>
        <v>100</v>
      </c>
      <c r="P23" s="56">
        <f t="shared" si="1"/>
        <v>100</v>
      </c>
      <c r="Q23" s="95">
        <f t="shared" si="2"/>
        <v>96.666666666666671</v>
      </c>
      <c r="R23" s="60"/>
    </row>
    <row r="24" spans="1:22" ht="20.25" customHeight="1">
      <c r="A24" s="41">
        <v>598</v>
      </c>
      <c r="B24" s="40" t="s">
        <v>90</v>
      </c>
      <c r="C24" s="41">
        <v>85</v>
      </c>
      <c r="D24" s="41">
        <v>75</v>
      </c>
      <c r="E24" s="91"/>
      <c r="F24" s="41"/>
      <c r="G24" s="41">
        <v>95</v>
      </c>
      <c r="H24" s="41">
        <v>90</v>
      </c>
      <c r="I24" s="41">
        <v>90</v>
      </c>
      <c r="J24" s="41">
        <v>91.666700000000006</v>
      </c>
      <c r="K24" s="41">
        <v>83.888900000000007</v>
      </c>
      <c r="L24" s="93"/>
      <c r="M24" s="42"/>
      <c r="N24" s="56"/>
      <c r="O24" s="56">
        <f t="shared" si="0"/>
        <v>91.666666666666671</v>
      </c>
      <c r="P24" s="56">
        <f t="shared" si="1"/>
        <v>91.666666666666671</v>
      </c>
      <c r="Q24" s="95">
        <f t="shared" si="2"/>
        <v>83.8888888888889</v>
      </c>
      <c r="R24" s="60"/>
      <c r="U24" s="36"/>
    </row>
    <row r="25" spans="1:22" ht="20.25" customHeight="1">
      <c r="A25" s="41"/>
      <c r="B25" s="40"/>
      <c r="C25" s="41"/>
      <c r="D25" s="41"/>
      <c r="E25" s="91"/>
      <c r="F25" s="41"/>
      <c r="G25" s="41"/>
      <c r="H25" s="41"/>
      <c r="I25" s="41"/>
      <c r="J25" s="41"/>
      <c r="K25" s="41"/>
      <c r="L25" s="44"/>
      <c r="M25" s="42"/>
      <c r="N25" s="56"/>
      <c r="O25" s="56" t="e">
        <f t="shared" si="0"/>
        <v>#DIV/0!</v>
      </c>
      <c r="P25" s="56" t="e">
        <f t="shared" si="1"/>
        <v>#DIV/0!</v>
      </c>
      <c r="Q25" s="95" t="e">
        <f t="shared" si="2"/>
        <v>#DIV/0!</v>
      </c>
      <c r="R25" s="60"/>
      <c r="U25" s="36"/>
    </row>
    <row r="26" spans="1:22" ht="20.25" customHeight="1">
      <c r="A26" s="41"/>
      <c r="B26" s="40"/>
      <c r="C26" s="41"/>
      <c r="D26" s="41"/>
      <c r="E26" s="91"/>
      <c r="F26" s="41"/>
      <c r="G26" s="41"/>
      <c r="H26" s="41"/>
      <c r="I26" s="41"/>
      <c r="J26" s="41"/>
      <c r="K26" s="41"/>
      <c r="L26" s="44"/>
      <c r="M26" s="42"/>
      <c r="N26" s="56"/>
      <c r="O26" s="56" t="e">
        <f t="shared" si="0"/>
        <v>#DIV/0!</v>
      </c>
      <c r="P26" s="56" t="e">
        <f t="shared" si="1"/>
        <v>#DIV/0!</v>
      </c>
      <c r="Q26" s="95" t="e">
        <f t="shared" si="2"/>
        <v>#DIV/0!</v>
      </c>
      <c r="R26" s="60"/>
      <c r="U26" s="36"/>
    </row>
    <row r="27" spans="1:22" ht="20.25" customHeight="1">
      <c r="A27" s="41"/>
      <c r="B27" s="40"/>
      <c r="C27" s="41"/>
      <c r="D27" s="41"/>
      <c r="E27" s="91"/>
      <c r="F27" s="41"/>
      <c r="G27" s="41"/>
      <c r="H27" s="41"/>
      <c r="I27" s="41"/>
      <c r="J27" s="41"/>
      <c r="K27" s="41"/>
      <c r="L27" s="44"/>
      <c r="M27" s="42"/>
      <c r="N27" s="56"/>
      <c r="O27" s="56" t="e">
        <f t="shared" si="0"/>
        <v>#DIV/0!</v>
      </c>
      <c r="P27" s="56" t="e">
        <f t="shared" si="1"/>
        <v>#DIV/0!</v>
      </c>
      <c r="Q27" s="95" t="e">
        <f t="shared" si="2"/>
        <v>#DIV/0!</v>
      </c>
      <c r="R27" s="60"/>
      <c r="U27" s="36"/>
    </row>
    <row r="28" spans="1:22" ht="20.25" customHeight="1">
      <c r="A28" s="39"/>
      <c r="B28" s="38"/>
      <c r="C28" s="39"/>
      <c r="D28" s="39"/>
      <c r="E28" s="90"/>
      <c r="F28" s="39"/>
      <c r="G28" s="39"/>
      <c r="H28" s="39"/>
      <c r="I28" s="39"/>
      <c r="J28" s="39"/>
      <c r="K28" s="39"/>
      <c r="L28" s="44"/>
      <c r="M28" s="42"/>
      <c r="N28" s="56"/>
      <c r="O28" s="56" t="e">
        <f t="shared" si="0"/>
        <v>#DIV/0!</v>
      </c>
      <c r="P28" s="56" t="e">
        <f t="shared" si="1"/>
        <v>#DIV/0!</v>
      </c>
      <c r="Q28" s="95" t="e">
        <f t="shared" si="2"/>
        <v>#DIV/0!</v>
      </c>
      <c r="R28" s="60"/>
      <c r="U28" s="36"/>
    </row>
    <row r="29" spans="1:22" ht="20.25" customHeight="1">
      <c r="A29" s="39"/>
      <c r="B29" s="38"/>
      <c r="C29" s="39"/>
      <c r="D29" s="39"/>
      <c r="E29" s="90"/>
      <c r="F29" s="39"/>
      <c r="G29" s="39"/>
      <c r="H29" s="39"/>
      <c r="I29" s="39"/>
      <c r="J29" s="39"/>
      <c r="K29" s="39"/>
      <c r="L29" s="44"/>
      <c r="M29" s="42"/>
      <c r="N29" s="56"/>
      <c r="O29" s="56" t="e">
        <f t="shared" si="0"/>
        <v>#DIV/0!</v>
      </c>
      <c r="P29" s="56" t="e">
        <f t="shared" si="1"/>
        <v>#DIV/0!</v>
      </c>
      <c r="Q29" s="95" t="e">
        <f t="shared" si="2"/>
        <v>#DIV/0!</v>
      </c>
      <c r="R29" s="60"/>
      <c r="U29" s="36"/>
    </row>
    <row r="30" spans="1:22" ht="20.25" customHeight="1">
      <c r="A30" s="39"/>
      <c r="B30" s="38"/>
      <c r="C30" s="39"/>
      <c r="D30" s="39"/>
      <c r="E30" s="90"/>
      <c r="F30" s="39"/>
      <c r="G30" s="39"/>
      <c r="H30" s="39"/>
      <c r="I30" s="39"/>
      <c r="J30" s="39"/>
      <c r="K30" s="39"/>
      <c r="L30" s="44"/>
      <c r="M30" s="42"/>
      <c r="N30" s="56"/>
      <c r="O30" s="56" t="e">
        <f t="shared" si="0"/>
        <v>#DIV/0!</v>
      </c>
      <c r="P30" s="56" t="e">
        <f t="shared" si="1"/>
        <v>#DIV/0!</v>
      </c>
      <c r="Q30" s="95" t="e">
        <f t="shared" si="2"/>
        <v>#DIV/0!</v>
      </c>
      <c r="R30" s="60"/>
      <c r="U30" s="36"/>
    </row>
    <row r="31" spans="1:22" ht="20.25" customHeight="1">
      <c r="A31" s="39"/>
      <c r="B31" s="38"/>
      <c r="C31" s="39"/>
      <c r="D31" s="39"/>
      <c r="E31" s="90"/>
      <c r="F31" s="39"/>
      <c r="G31" s="39"/>
      <c r="H31" s="39"/>
      <c r="I31" s="39"/>
      <c r="J31" s="39"/>
      <c r="K31" s="39"/>
      <c r="L31" s="44"/>
      <c r="M31" s="42"/>
      <c r="N31" s="56"/>
      <c r="O31" s="56" t="e">
        <f t="shared" si="0"/>
        <v>#DIV/0!</v>
      </c>
      <c r="P31" s="56" t="e">
        <f t="shared" si="1"/>
        <v>#DIV/0!</v>
      </c>
      <c r="Q31" s="95" t="e">
        <f t="shared" si="2"/>
        <v>#DIV/0!</v>
      </c>
      <c r="R31" s="60"/>
      <c r="U31" s="36"/>
    </row>
    <row r="32" spans="1:22" ht="20.25" customHeight="1">
      <c r="A32" s="67"/>
      <c r="B32" s="68"/>
      <c r="C32" s="67"/>
      <c r="D32" s="67"/>
      <c r="E32" s="92"/>
      <c r="F32" s="67"/>
      <c r="G32" s="67"/>
      <c r="H32" s="67"/>
      <c r="I32" s="67"/>
      <c r="J32" s="67"/>
      <c r="K32" s="67"/>
      <c r="L32" s="71"/>
      <c r="M32" s="72"/>
      <c r="N32" s="56"/>
      <c r="O32" s="56" t="e">
        <f t="shared" si="0"/>
        <v>#DIV/0!</v>
      </c>
      <c r="P32" s="56" t="e">
        <f t="shared" si="1"/>
        <v>#DIV/0!</v>
      </c>
      <c r="Q32" s="95" t="e">
        <f t="shared" si="2"/>
        <v>#DIV/0!</v>
      </c>
      <c r="R32" s="60"/>
    </row>
    <row r="33" spans="1:20" ht="20.25" customHeight="1">
      <c r="A33" s="39"/>
      <c r="B33" s="38"/>
      <c r="C33" s="39"/>
      <c r="D33" s="39"/>
      <c r="E33" s="90"/>
      <c r="F33" s="39"/>
      <c r="G33" s="39"/>
      <c r="H33" s="39"/>
      <c r="I33" s="39"/>
      <c r="J33" s="39"/>
      <c r="K33" s="39"/>
      <c r="L33" s="45"/>
      <c r="M33" s="42"/>
      <c r="N33" s="56"/>
      <c r="O33" s="56" t="e">
        <f t="shared" si="0"/>
        <v>#DIV/0!</v>
      </c>
      <c r="P33" s="56" t="e">
        <f t="shared" si="1"/>
        <v>#DIV/0!</v>
      </c>
      <c r="Q33" s="95" t="e">
        <f t="shared" si="2"/>
        <v>#DIV/0!</v>
      </c>
      <c r="R33" s="60"/>
    </row>
    <row r="34" spans="1:20" ht="20.25" customHeight="1">
      <c r="A34" s="39"/>
      <c r="B34" s="38"/>
      <c r="C34" s="39"/>
      <c r="D34" s="39"/>
      <c r="E34" s="90"/>
      <c r="F34" s="39"/>
      <c r="G34" s="39"/>
      <c r="H34" s="39"/>
      <c r="I34" s="39"/>
      <c r="J34" s="39"/>
      <c r="K34" s="39"/>
      <c r="L34" s="29"/>
      <c r="M34" s="9"/>
      <c r="N34" s="56"/>
      <c r="O34" s="56" t="e">
        <f t="shared" si="0"/>
        <v>#DIV/0!</v>
      </c>
      <c r="P34" s="56" t="e">
        <f t="shared" si="1"/>
        <v>#DIV/0!</v>
      </c>
      <c r="Q34" s="95" t="e">
        <f t="shared" si="2"/>
        <v>#DIV/0!</v>
      </c>
      <c r="R34" s="60"/>
    </row>
    <row r="35" spans="1:20" ht="20.25" customHeight="1">
      <c r="A35" s="39"/>
      <c r="B35" s="38"/>
      <c r="C35" s="39"/>
      <c r="D35" s="39"/>
      <c r="E35" s="90"/>
      <c r="F35" s="39"/>
      <c r="G35" s="39"/>
      <c r="H35" s="39"/>
      <c r="I35" s="39"/>
      <c r="J35" s="39"/>
      <c r="K35" s="39"/>
      <c r="L35" s="29"/>
      <c r="M35" s="9"/>
      <c r="N35" s="56"/>
      <c r="O35" s="56" t="e">
        <f t="shared" ref="O35:O46" si="5">AVERAGE(G35:I35)</f>
        <v>#DIV/0!</v>
      </c>
      <c r="P35" s="56" t="e">
        <f t="shared" ref="P35:P46" si="6">AVERAGE(E35,O35)</f>
        <v>#DIV/0!</v>
      </c>
      <c r="Q35" s="95" t="e">
        <f t="shared" ref="Q35:Q46" si="7">AVERAGE(P35,C35,D35)</f>
        <v>#DIV/0!</v>
      </c>
      <c r="R35" s="60"/>
      <c r="S35" s="34"/>
      <c r="T35" s="34"/>
    </row>
    <row r="36" spans="1:20" ht="20.25" customHeight="1">
      <c r="A36" s="39"/>
      <c r="B36" s="38"/>
      <c r="C36" s="39"/>
      <c r="D36" s="39"/>
      <c r="E36" s="90"/>
      <c r="F36" s="39"/>
      <c r="G36" s="39"/>
      <c r="H36" s="39"/>
      <c r="I36" s="39"/>
      <c r="J36" s="39"/>
      <c r="K36" s="39"/>
      <c r="L36" s="29"/>
      <c r="M36" s="9"/>
      <c r="N36" s="56"/>
      <c r="O36" s="56" t="e">
        <f t="shared" si="5"/>
        <v>#DIV/0!</v>
      </c>
      <c r="P36" s="56" t="e">
        <f t="shared" si="6"/>
        <v>#DIV/0!</v>
      </c>
      <c r="Q36" s="95" t="e">
        <f t="shared" si="7"/>
        <v>#DIV/0!</v>
      </c>
      <c r="R36" s="60"/>
      <c r="S36" s="34"/>
      <c r="T36" s="34"/>
    </row>
    <row r="37" spans="1:20" ht="20.25" customHeight="1">
      <c r="A37" s="39"/>
      <c r="B37" s="38"/>
      <c r="C37" s="39"/>
      <c r="D37" s="39"/>
      <c r="E37" s="90"/>
      <c r="F37" s="39"/>
      <c r="G37" s="39"/>
      <c r="H37" s="39"/>
      <c r="I37" s="39"/>
      <c r="J37" s="39"/>
      <c r="K37" s="39"/>
      <c r="L37" s="29"/>
      <c r="M37" s="9"/>
      <c r="N37" s="56"/>
      <c r="O37" s="56" t="e">
        <f t="shared" si="5"/>
        <v>#DIV/0!</v>
      </c>
      <c r="P37" s="56" t="e">
        <f t="shared" si="6"/>
        <v>#DIV/0!</v>
      </c>
      <c r="Q37" s="95" t="e">
        <f t="shared" si="7"/>
        <v>#DIV/0!</v>
      </c>
      <c r="R37" s="60"/>
      <c r="S37" s="34"/>
      <c r="T37" s="34"/>
    </row>
    <row r="38" spans="1:20" ht="20.25" customHeight="1">
      <c r="A38" s="39"/>
      <c r="B38" s="38"/>
      <c r="C38" s="39"/>
      <c r="D38" s="39"/>
      <c r="E38" s="90"/>
      <c r="F38" s="39"/>
      <c r="G38" s="39"/>
      <c r="H38" s="39"/>
      <c r="I38" s="39"/>
      <c r="J38" s="39"/>
      <c r="K38" s="39"/>
      <c r="L38" s="29"/>
      <c r="M38" s="9"/>
      <c r="N38" s="56"/>
      <c r="O38" s="56" t="e">
        <f t="shared" si="5"/>
        <v>#DIV/0!</v>
      </c>
      <c r="P38" s="56" t="e">
        <f t="shared" si="6"/>
        <v>#DIV/0!</v>
      </c>
      <c r="Q38" s="95" t="e">
        <f t="shared" si="7"/>
        <v>#DIV/0!</v>
      </c>
      <c r="R38" s="60"/>
      <c r="S38" s="34"/>
      <c r="T38" s="34"/>
    </row>
    <row r="39" spans="1:20" ht="20.25" customHeight="1">
      <c r="A39" s="39"/>
      <c r="B39" s="38"/>
      <c r="C39" s="39"/>
      <c r="D39" s="39"/>
      <c r="E39" s="90"/>
      <c r="F39" s="39"/>
      <c r="G39" s="39"/>
      <c r="H39" s="39"/>
      <c r="I39" s="39"/>
      <c r="J39" s="39"/>
      <c r="K39" s="39"/>
      <c r="L39" s="29"/>
      <c r="M39" s="9"/>
      <c r="N39" s="56"/>
      <c r="O39" s="56" t="e">
        <f t="shared" si="5"/>
        <v>#DIV/0!</v>
      </c>
      <c r="P39" s="56" t="e">
        <f t="shared" si="6"/>
        <v>#DIV/0!</v>
      </c>
      <c r="Q39" s="95" t="e">
        <f t="shared" si="7"/>
        <v>#DIV/0!</v>
      </c>
      <c r="R39" s="60"/>
      <c r="S39" s="34"/>
      <c r="T39" s="34"/>
    </row>
    <row r="40" spans="1:20" ht="20.25" customHeight="1">
      <c r="A40" s="39"/>
      <c r="B40" s="38"/>
      <c r="C40" s="39"/>
      <c r="D40" s="39"/>
      <c r="E40" s="90"/>
      <c r="F40" s="39"/>
      <c r="G40" s="39"/>
      <c r="H40" s="39"/>
      <c r="I40" s="39"/>
      <c r="J40" s="39"/>
      <c r="K40" s="39"/>
      <c r="L40" s="29"/>
      <c r="M40" s="9"/>
      <c r="N40" s="56"/>
      <c r="O40" s="56" t="e">
        <f t="shared" si="5"/>
        <v>#DIV/0!</v>
      </c>
      <c r="P40" s="56" t="e">
        <f t="shared" si="6"/>
        <v>#DIV/0!</v>
      </c>
      <c r="Q40" s="95" t="e">
        <f t="shared" si="7"/>
        <v>#DIV/0!</v>
      </c>
      <c r="R40" s="60"/>
      <c r="S40" s="34"/>
      <c r="T40" s="34"/>
    </row>
    <row r="41" spans="1:20" ht="20.25" customHeight="1">
      <c r="A41" s="39"/>
      <c r="B41" s="38"/>
      <c r="C41" s="39"/>
      <c r="D41" s="39"/>
      <c r="E41" s="90"/>
      <c r="F41" s="39"/>
      <c r="G41" s="39"/>
      <c r="H41" s="39"/>
      <c r="I41" s="39"/>
      <c r="J41" s="39"/>
      <c r="K41" s="39"/>
      <c r="L41" s="29"/>
      <c r="M41" s="9"/>
      <c r="N41" s="56"/>
      <c r="O41" s="56" t="e">
        <f t="shared" si="5"/>
        <v>#DIV/0!</v>
      </c>
      <c r="P41" s="56" t="e">
        <f t="shared" si="6"/>
        <v>#DIV/0!</v>
      </c>
      <c r="Q41" s="95" t="e">
        <f t="shared" si="7"/>
        <v>#DIV/0!</v>
      </c>
      <c r="R41" s="60"/>
      <c r="S41" s="34"/>
      <c r="T41" s="34"/>
    </row>
    <row r="42" spans="1:20" ht="20.25" customHeight="1">
      <c r="A42" s="39"/>
      <c r="B42" s="38"/>
      <c r="C42" s="39"/>
      <c r="D42" s="39"/>
      <c r="E42" s="90"/>
      <c r="F42" s="39"/>
      <c r="G42" s="39"/>
      <c r="H42" s="39"/>
      <c r="I42" s="39"/>
      <c r="J42" s="39"/>
      <c r="K42" s="39"/>
      <c r="L42" s="29"/>
      <c r="M42" s="9"/>
      <c r="N42" s="56"/>
      <c r="O42" s="56" t="e">
        <f t="shared" si="5"/>
        <v>#DIV/0!</v>
      </c>
      <c r="P42" s="56" t="e">
        <f t="shared" si="6"/>
        <v>#DIV/0!</v>
      </c>
      <c r="Q42" s="95" t="e">
        <f t="shared" si="7"/>
        <v>#DIV/0!</v>
      </c>
      <c r="R42" s="60"/>
      <c r="S42" s="34"/>
      <c r="T42" s="34"/>
    </row>
    <row r="43" spans="1:20" ht="20.25" customHeight="1">
      <c r="A43" s="39"/>
      <c r="B43" s="38"/>
      <c r="C43" s="39"/>
      <c r="D43" s="39"/>
      <c r="E43" s="90"/>
      <c r="F43" s="39"/>
      <c r="G43" s="39"/>
      <c r="H43" s="39"/>
      <c r="I43" s="39"/>
      <c r="J43" s="39"/>
      <c r="K43" s="39"/>
      <c r="L43" s="29"/>
      <c r="M43" s="9"/>
      <c r="N43" s="56"/>
      <c r="O43" s="56" t="e">
        <f t="shared" si="5"/>
        <v>#DIV/0!</v>
      </c>
      <c r="P43" s="56" t="e">
        <f t="shared" si="6"/>
        <v>#DIV/0!</v>
      </c>
      <c r="Q43" s="95" t="e">
        <f t="shared" si="7"/>
        <v>#DIV/0!</v>
      </c>
      <c r="R43" s="60"/>
      <c r="S43" s="34"/>
      <c r="T43" s="34"/>
    </row>
    <row r="44" spans="1:20" ht="20.25" customHeight="1">
      <c r="A44" s="39"/>
      <c r="B44" s="38"/>
      <c r="C44" s="39"/>
      <c r="D44" s="39"/>
      <c r="E44" s="90"/>
      <c r="F44" s="39"/>
      <c r="G44" s="39"/>
      <c r="H44" s="39"/>
      <c r="I44" s="39"/>
      <c r="J44" s="39"/>
      <c r="K44" s="39"/>
      <c r="L44" s="29"/>
      <c r="M44" s="9"/>
      <c r="N44" s="56"/>
      <c r="O44" s="56" t="e">
        <f t="shared" si="5"/>
        <v>#DIV/0!</v>
      </c>
      <c r="P44" s="56" t="e">
        <f t="shared" si="6"/>
        <v>#DIV/0!</v>
      </c>
      <c r="Q44" s="95" t="e">
        <f t="shared" si="7"/>
        <v>#DIV/0!</v>
      </c>
      <c r="R44" s="60"/>
      <c r="S44" s="34"/>
      <c r="T44" s="34"/>
    </row>
    <row r="45" spans="1:20" ht="20.25" customHeight="1">
      <c r="A45" s="39"/>
      <c r="B45" s="38"/>
      <c r="C45" s="39"/>
      <c r="D45" s="39"/>
      <c r="E45" s="90"/>
      <c r="F45" s="39"/>
      <c r="G45" s="39"/>
      <c r="H45" s="39"/>
      <c r="I45" s="39"/>
      <c r="J45" s="39"/>
      <c r="K45" s="39"/>
      <c r="L45" s="29"/>
      <c r="M45" s="9"/>
      <c r="N45" s="56"/>
      <c r="O45" s="56" t="e">
        <f t="shared" si="5"/>
        <v>#DIV/0!</v>
      </c>
      <c r="P45" s="56" t="e">
        <f t="shared" si="6"/>
        <v>#DIV/0!</v>
      </c>
      <c r="Q45" s="95" t="e">
        <f t="shared" si="7"/>
        <v>#DIV/0!</v>
      </c>
      <c r="R45" s="60"/>
      <c r="S45" s="34"/>
      <c r="T45" s="34"/>
    </row>
    <row r="46" spans="1:20" ht="20.25" customHeight="1">
      <c r="A46" s="39"/>
      <c r="B46" s="38"/>
      <c r="C46" s="39"/>
      <c r="D46" s="39"/>
      <c r="E46" s="90"/>
      <c r="F46" s="39"/>
      <c r="G46" s="39"/>
      <c r="H46" s="39"/>
      <c r="I46" s="39"/>
      <c r="J46" s="39"/>
      <c r="K46" s="39"/>
      <c r="L46" s="29"/>
      <c r="M46" s="9"/>
      <c r="N46" s="56"/>
      <c r="O46" s="56" t="e">
        <f t="shared" si="5"/>
        <v>#DIV/0!</v>
      </c>
      <c r="P46" s="56" t="e">
        <f t="shared" si="6"/>
        <v>#DIV/0!</v>
      </c>
      <c r="Q46" s="95" t="e">
        <f t="shared" si="7"/>
        <v>#DIV/0!</v>
      </c>
      <c r="R46" s="60"/>
      <c r="S46" s="34"/>
      <c r="T46" s="34"/>
    </row>
    <row r="47" spans="1:20" ht="18.75">
      <c r="A47" s="39"/>
      <c r="B47" s="38"/>
      <c r="C47" s="39"/>
      <c r="D47" s="39"/>
      <c r="E47" s="90"/>
      <c r="F47" s="39"/>
      <c r="G47" s="39"/>
      <c r="H47" s="39"/>
      <c r="I47" s="39"/>
      <c r="J47" s="39"/>
      <c r="K47" s="39"/>
      <c r="L47" s="29"/>
      <c r="M47" s="9"/>
      <c r="N47" s="56"/>
      <c r="O47" s="56" t="e">
        <f t="shared" ref="O47:O51" si="8">AVERAGE(G47:I47)</f>
        <v>#DIV/0!</v>
      </c>
      <c r="P47" s="56" t="e">
        <f t="shared" ref="P47:P51" si="9">AVERAGE(E47,O47)</f>
        <v>#DIV/0!</v>
      </c>
      <c r="Q47" s="95" t="e">
        <f t="shared" ref="Q47:Q51" si="10">AVERAGE(P47,C47,D47)</f>
        <v>#DIV/0!</v>
      </c>
      <c r="R47" s="69"/>
      <c r="S47" s="34"/>
      <c r="T47" s="34"/>
    </row>
    <row r="48" spans="1:20" ht="18.75">
      <c r="A48" s="39"/>
      <c r="B48" s="38"/>
      <c r="C48" s="39"/>
      <c r="D48" s="39"/>
      <c r="E48" s="90"/>
      <c r="F48" s="39"/>
      <c r="G48" s="39"/>
      <c r="H48" s="39"/>
      <c r="I48" s="39"/>
      <c r="J48" s="39"/>
      <c r="K48" s="39"/>
      <c r="L48" s="29"/>
      <c r="M48" s="9"/>
      <c r="N48" s="56"/>
      <c r="O48" s="56" t="e">
        <f t="shared" si="8"/>
        <v>#DIV/0!</v>
      </c>
      <c r="P48" s="56" t="e">
        <f t="shared" si="9"/>
        <v>#DIV/0!</v>
      </c>
      <c r="Q48" s="95" t="e">
        <f t="shared" si="10"/>
        <v>#DIV/0!</v>
      </c>
      <c r="R48" s="69"/>
      <c r="S48" s="34"/>
      <c r="T48" s="34"/>
    </row>
    <row r="49" spans="1:20" ht="18.75">
      <c r="A49" s="39"/>
      <c r="B49" s="38"/>
      <c r="C49" s="39"/>
      <c r="D49" s="39"/>
      <c r="E49" s="90"/>
      <c r="F49" s="39"/>
      <c r="G49" s="39"/>
      <c r="H49" s="39"/>
      <c r="I49" s="39"/>
      <c r="J49" s="39"/>
      <c r="K49" s="39"/>
      <c r="L49" s="29"/>
      <c r="M49" s="9"/>
      <c r="N49" s="56"/>
      <c r="O49" s="56" t="e">
        <f t="shared" si="8"/>
        <v>#DIV/0!</v>
      </c>
      <c r="P49" s="56" t="e">
        <f t="shared" si="9"/>
        <v>#DIV/0!</v>
      </c>
      <c r="Q49" s="95" t="e">
        <f t="shared" si="10"/>
        <v>#DIV/0!</v>
      </c>
      <c r="R49" s="69"/>
      <c r="S49" s="34"/>
      <c r="T49" s="34"/>
    </row>
    <row r="50" spans="1:20" ht="24.75" customHeight="1">
      <c r="A50" s="39"/>
      <c r="B50" s="38"/>
      <c r="C50" s="39"/>
      <c r="D50" s="39"/>
      <c r="E50" s="90"/>
      <c r="F50" s="39"/>
      <c r="G50" s="39"/>
      <c r="H50" s="39"/>
      <c r="I50" s="39"/>
      <c r="J50" s="39"/>
      <c r="K50" s="39"/>
      <c r="L50" s="29"/>
      <c r="M50" s="9"/>
      <c r="N50" s="56"/>
      <c r="O50" s="56" t="e">
        <f t="shared" si="8"/>
        <v>#DIV/0!</v>
      </c>
      <c r="P50" s="56" t="e">
        <f t="shared" si="9"/>
        <v>#DIV/0!</v>
      </c>
      <c r="Q50" s="95" t="e">
        <f t="shared" si="10"/>
        <v>#DIV/0!</v>
      </c>
      <c r="R50" s="69"/>
      <c r="S50" s="34"/>
      <c r="T50" s="34"/>
    </row>
    <row r="51" spans="1:20" ht="18.75">
      <c r="A51" s="39"/>
      <c r="B51" s="38"/>
      <c r="C51" s="39"/>
      <c r="D51" s="39"/>
      <c r="E51" s="90"/>
      <c r="F51" s="39"/>
      <c r="G51" s="39"/>
      <c r="H51" s="39"/>
      <c r="I51" s="39"/>
      <c r="J51" s="39"/>
      <c r="K51" s="39"/>
      <c r="L51" s="29"/>
      <c r="M51" s="9"/>
      <c r="N51" s="56"/>
      <c r="O51" s="56" t="e">
        <f t="shared" si="8"/>
        <v>#DIV/0!</v>
      </c>
      <c r="P51" s="56" t="e">
        <f t="shared" si="9"/>
        <v>#DIV/0!</v>
      </c>
      <c r="Q51" s="95" t="e">
        <f t="shared" si="10"/>
        <v>#DIV/0!</v>
      </c>
      <c r="R51" s="69"/>
      <c r="S51" s="34"/>
      <c r="T51" s="34"/>
    </row>
    <row r="52" spans="1:20" ht="18.75">
      <c r="A52" s="39"/>
      <c r="B52" s="38"/>
      <c r="C52" s="39"/>
      <c r="D52" s="39"/>
      <c r="E52" s="90"/>
      <c r="F52" s="39"/>
      <c r="G52" s="39"/>
      <c r="H52" s="39"/>
      <c r="I52" s="39"/>
      <c r="J52" s="39"/>
      <c r="K52" s="39"/>
      <c r="L52" s="29"/>
      <c r="M52" s="9"/>
      <c r="N52" s="56"/>
      <c r="O52" s="56" t="e">
        <f t="shared" ref="O52:O53" si="11">AVERAGE(G52:I52)</f>
        <v>#DIV/0!</v>
      </c>
      <c r="P52" s="56" t="e">
        <f t="shared" ref="P52:P53" si="12">AVERAGE(E52,O52)</f>
        <v>#DIV/0!</v>
      </c>
      <c r="Q52" s="95" t="e">
        <f t="shared" ref="Q52:Q53" si="13">AVERAGE(P52,C52,D52)</f>
        <v>#DIV/0!</v>
      </c>
      <c r="R52" s="70"/>
      <c r="S52" s="34"/>
      <c r="T52" s="34"/>
    </row>
    <row r="53" spans="1:20" ht="18.75">
      <c r="A53" s="39"/>
      <c r="B53" s="38"/>
      <c r="C53" s="39"/>
      <c r="D53" s="39"/>
      <c r="E53" s="90"/>
      <c r="F53" s="39"/>
      <c r="G53" s="39"/>
      <c r="H53" s="39"/>
      <c r="I53" s="39"/>
      <c r="J53" s="39"/>
      <c r="K53" s="39"/>
      <c r="L53" s="29"/>
      <c r="M53" s="9"/>
      <c r="N53" s="56"/>
      <c r="O53" s="56" t="e">
        <f t="shared" si="11"/>
        <v>#DIV/0!</v>
      </c>
      <c r="P53" s="56" t="e">
        <f t="shared" si="12"/>
        <v>#DIV/0!</v>
      </c>
      <c r="Q53" s="95" t="e">
        <f t="shared" si="13"/>
        <v>#DIV/0!</v>
      </c>
      <c r="R53" s="70"/>
      <c r="S53" s="34"/>
      <c r="T53" s="34"/>
    </row>
    <row r="54" spans="1:20">
      <c r="A54" s="64"/>
      <c r="B54" s="65"/>
      <c r="C54" s="64"/>
      <c r="D54" s="64"/>
      <c r="E54" s="64"/>
      <c r="F54" s="64"/>
      <c r="G54" s="64"/>
      <c r="H54" s="64"/>
      <c r="I54" s="64"/>
      <c r="J54" s="64"/>
      <c r="K54" s="64"/>
      <c r="L54" s="66"/>
      <c r="M54" s="23"/>
      <c r="N54" s="23"/>
      <c r="O54" s="23"/>
      <c r="P54" s="23"/>
      <c r="Q54" s="62"/>
      <c r="R54" s="23"/>
    </row>
    <row r="55" spans="1:20">
      <c r="A55" s="64"/>
      <c r="B55" s="65"/>
      <c r="C55" s="64"/>
      <c r="D55" s="64"/>
      <c r="E55" s="64"/>
      <c r="F55" s="64"/>
      <c r="G55" s="64"/>
      <c r="H55" s="64"/>
      <c r="I55" s="64"/>
      <c r="J55" s="64"/>
      <c r="K55" s="64"/>
      <c r="L55" s="66"/>
      <c r="M55" s="23"/>
      <c r="N55" s="23"/>
      <c r="O55" s="23"/>
      <c r="P55" s="23"/>
      <c r="Q55" s="62"/>
      <c r="R55" s="23"/>
    </row>
    <row r="56" spans="1:20">
      <c r="A56" s="2"/>
      <c r="Q56" s="62"/>
      <c r="R56" s="23"/>
    </row>
    <row r="57" spans="1:20">
      <c r="A57" s="2"/>
      <c r="Q57" s="62"/>
      <c r="R57" s="23"/>
    </row>
    <row r="58" spans="1:20">
      <c r="A58" s="2"/>
      <c r="Q58" s="62"/>
      <c r="R58" s="23"/>
    </row>
    <row r="59" spans="1:20">
      <c r="A59" s="2"/>
      <c r="Q59" s="62"/>
      <c r="R59" s="23"/>
    </row>
    <row r="60" spans="1:20">
      <c r="A60" s="2"/>
      <c r="Q60" s="62"/>
      <c r="R60" s="23"/>
    </row>
    <row r="61" spans="1:20" ht="4.5" customHeight="1">
      <c r="A61" s="2"/>
      <c r="M61" s="24"/>
      <c r="N61" s="24"/>
      <c r="O61" s="24"/>
      <c r="P61" s="24"/>
      <c r="Q61" s="62"/>
      <c r="R61" s="23"/>
    </row>
    <row r="62" spans="1:20" ht="15" hidden="1" customHeight="1">
      <c r="A62" s="2"/>
      <c r="M62" s="24"/>
      <c r="N62" s="24"/>
      <c r="O62" s="24"/>
      <c r="P62" s="24"/>
      <c r="Q62" s="62"/>
      <c r="R62" s="23"/>
    </row>
    <row r="63" spans="1:20" ht="6" customHeight="1">
      <c r="A63" s="2"/>
      <c r="M63" s="23"/>
      <c r="N63" s="23"/>
      <c r="O63" s="23"/>
      <c r="P63" s="23"/>
      <c r="Q63" s="62"/>
      <c r="R63" s="23"/>
    </row>
    <row r="64" spans="1:20">
      <c r="A64" s="2"/>
    </row>
    <row r="65" spans="1:16">
      <c r="A65" s="2"/>
    </row>
    <row r="66" spans="1:16">
      <c r="A66" s="2"/>
      <c r="B66" s="16"/>
      <c r="C66" s="16"/>
      <c r="D66" s="16"/>
      <c r="E66" s="16"/>
      <c r="F66" s="16"/>
      <c r="G66" s="16"/>
      <c r="H66" s="16"/>
      <c r="I66" s="16"/>
      <c r="J66" s="16"/>
      <c r="K66" s="16"/>
      <c r="L66" s="2"/>
      <c r="M66" s="16"/>
      <c r="N66" s="16"/>
      <c r="O66" s="16"/>
      <c r="P66" s="16"/>
    </row>
    <row r="67" spans="1:16">
      <c r="A67" s="2"/>
      <c r="B67" s="16"/>
      <c r="C67" s="16"/>
      <c r="D67" s="16"/>
      <c r="E67" s="16"/>
      <c r="F67" s="16"/>
      <c r="G67" s="16"/>
      <c r="H67" s="16"/>
      <c r="I67" s="16"/>
      <c r="J67" s="16"/>
      <c r="K67" s="16"/>
      <c r="L67" s="2"/>
      <c r="M67" s="16"/>
      <c r="N67" s="16"/>
      <c r="O67" s="16"/>
      <c r="P67" s="16"/>
    </row>
    <row r="68" spans="1:16">
      <c r="A68" s="2"/>
      <c r="B68" s="16"/>
      <c r="C68" s="16"/>
      <c r="D68" s="16"/>
      <c r="E68" s="16"/>
      <c r="F68" s="16"/>
      <c r="G68" s="16"/>
      <c r="H68" s="16"/>
      <c r="I68" s="16"/>
      <c r="J68" s="16"/>
      <c r="K68" s="16"/>
      <c r="L68" s="2"/>
      <c r="M68" s="16"/>
      <c r="N68" s="16"/>
      <c r="O68" s="16"/>
      <c r="P68" s="16"/>
    </row>
    <row r="69" spans="1:16">
      <c r="A69" s="2"/>
      <c r="B69" s="16"/>
      <c r="C69" s="16"/>
      <c r="D69" s="16"/>
      <c r="E69" s="16"/>
      <c r="F69" s="16"/>
      <c r="G69" s="16"/>
      <c r="H69" s="16"/>
      <c r="I69" s="16"/>
      <c r="J69" s="16"/>
      <c r="K69" s="16"/>
      <c r="L69" s="2"/>
      <c r="M69" s="16"/>
      <c r="N69" s="16"/>
      <c r="O69" s="16"/>
      <c r="P69" s="16"/>
    </row>
    <row r="70" spans="1:16">
      <c r="A70" s="2"/>
      <c r="B70" s="16"/>
      <c r="C70" s="16"/>
      <c r="D70" s="16"/>
      <c r="E70" s="16"/>
      <c r="F70" s="16"/>
      <c r="G70" s="16"/>
      <c r="H70" s="16"/>
      <c r="I70" s="16"/>
      <c r="J70" s="16"/>
      <c r="K70" s="16"/>
      <c r="L70" s="2"/>
      <c r="M70" s="16"/>
      <c r="N70" s="16"/>
      <c r="O70" s="16"/>
      <c r="P70" s="16"/>
    </row>
    <row r="71" spans="1:16">
      <c r="A71" s="2"/>
      <c r="B71" s="16"/>
      <c r="C71" s="16"/>
      <c r="D71" s="16"/>
      <c r="E71" s="16"/>
      <c r="F71" s="16"/>
      <c r="G71" s="16"/>
      <c r="H71" s="16"/>
      <c r="I71" s="16"/>
      <c r="J71" s="16"/>
      <c r="K71" s="16"/>
      <c r="L71" s="2"/>
      <c r="M71" s="16"/>
      <c r="N71" s="16"/>
      <c r="O71" s="16"/>
      <c r="P71" s="16"/>
    </row>
    <row r="72" spans="1:16">
      <c r="A72" s="2"/>
      <c r="B72" s="16"/>
      <c r="C72" s="16"/>
      <c r="D72" s="16"/>
      <c r="E72" s="16"/>
      <c r="F72" s="16"/>
      <c r="G72" s="16"/>
      <c r="H72" s="16"/>
      <c r="I72" s="16"/>
      <c r="J72" s="16"/>
      <c r="K72" s="16"/>
      <c r="L72" s="2"/>
      <c r="M72" s="16"/>
      <c r="N72" s="16"/>
      <c r="O72" s="16"/>
      <c r="P72" s="16"/>
    </row>
    <row r="73" spans="1:16">
      <c r="A73" s="2"/>
      <c r="B73" s="16"/>
      <c r="C73" s="16"/>
      <c r="D73" s="16"/>
      <c r="E73" s="16"/>
      <c r="F73" s="16"/>
      <c r="G73" s="16"/>
      <c r="H73" s="16"/>
      <c r="I73" s="16"/>
      <c r="J73" s="16"/>
      <c r="K73" s="16"/>
      <c r="L73" s="2"/>
      <c r="M73" s="16"/>
      <c r="N73" s="16"/>
      <c r="O73" s="16"/>
      <c r="P73" s="16"/>
    </row>
    <row r="74" spans="1:16">
      <c r="A74" s="2"/>
      <c r="B74" s="16"/>
      <c r="C74" s="16"/>
      <c r="D74" s="16"/>
      <c r="E74" s="16"/>
      <c r="F74" s="16"/>
      <c r="G74" s="16"/>
      <c r="H74" s="16"/>
      <c r="I74" s="16"/>
      <c r="J74" s="16"/>
      <c r="K74" s="16"/>
      <c r="L74" s="2"/>
      <c r="M74" s="16"/>
      <c r="N74" s="16"/>
      <c r="O74" s="16"/>
      <c r="P74" s="16"/>
    </row>
    <row r="75" spans="1:16">
      <c r="A75" s="2"/>
      <c r="B75" s="16"/>
      <c r="C75" s="16"/>
      <c r="D75" s="48"/>
      <c r="E75" s="16"/>
      <c r="F75" s="16"/>
      <c r="G75" s="16"/>
      <c r="H75" s="16"/>
      <c r="I75" s="16"/>
      <c r="J75" s="16"/>
      <c r="K75" s="16"/>
      <c r="L75" s="2"/>
      <c r="M75" s="16"/>
      <c r="N75" s="16"/>
      <c r="O75" s="16"/>
      <c r="P75" s="16"/>
    </row>
    <row r="76" spans="1:16">
      <c r="A76" s="2"/>
      <c r="B76" s="16"/>
      <c r="C76" s="16"/>
      <c r="D76" s="16"/>
      <c r="E76" s="16"/>
      <c r="F76" s="16"/>
      <c r="G76" s="16"/>
      <c r="H76" s="16"/>
      <c r="I76" s="16"/>
      <c r="J76" s="16"/>
      <c r="K76" s="16"/>
      <c r="L76" s="2"/>
      <c r="M76" s="16"/>
      <c r="N76" s="16"/>
      <c r="O76" s="16"/>
      <c r="P76" s="16"/>
    </row>
    <row r="77" spans="1:16">
      <c r="A77" s="2"/>
      <c r="B77" s="16"/>
      <c r="C77" s="16"/>
      <c r="D77" s="16"/>
      <c r="E77" s="16"/>
      <c r="F77" s="16"/>
      <c r="G77" s="16"/>
      <c r="H77" s="16"/>
      <c r="I77" s="16"/>
      <c r="J77" s="16"/>
      <c r="K77" s="16"/>
      <c r="L77" s="2"/>
      <c r="M77" s="16"/>
      <c r="N77" s="16"/>
      <c r="O77" s="16"/>
      <c r="P77" s="16"/>
    </row>
    <row r="88" spans="2:2">
      <c r="B88" s="46"/>
    </row>
  </sheetData>
  <mergeCells count="16">
    <mergeCell ref="S21:V21"/>
    <mergeCell ref="S20:V20"/>
    <mergeCell ref="S17:V17"/>
    <mergeCell ref="Y5:AG5"/>
    <mergeCell ref="S18:V18"/>
    <mergeCell ref="S1:V5"/>
    <mergeCell ref="S9:V9"/>
    <mergeCell ref="S12:V12"/>
    <mergeCell ref="S14:V14"/>
    <mergeCell ref="W1:AH1"/>
    <mergeCell ref="S6:V6"/>
    <mergeCell ref="S7:V7"/>
    <mergeCell ref="S8:V8"/>
    <mergeCell ref="S13:V13"/>
    <mergeCell ref="S10:V10"/>
    <mergeCell ref="S11:V11"/>
  </mergeCells>
  <phoneticPr fontId="15" type="noConversion"/>
  <conditionalFormatting sqref="Q2:Q53">
    <cfRule type="cellIs" dxfId="19" priority="3" stopIfTrue="1" operator="between">
      <formula>0</formula>
      <formula>44.999</formula>
    </cfRule>
    <cfRule type="cellIs" dxfId="18" priority="4" stopIfTrue="1" operator="between">
      <formula>45</formula>
      <formula>54.999</formula>
    </cfRule>
    <cfRule type="cellIs" dxfId="17" priority="5" stopIfTrue="1" operator="between">
      <formula>55</formula>
      <formula>69.999</formula>
    </cfRule>
  </conditionalFormatting>
  <conditionalFormatting sqref="Q2:Q53">
    <cfRule type="cellIs" dxfId="16" priority="2" operator="between">
      <formula>70</formula>
      <formula>84.9999</formula>
    </cfRule>
  </conditionalFormatting>
  <conditionalFormatting sqref="Q2:Q53">
    <cfRule type="cellIs" dxfId="15" priority="1" operator="between">
      <formula>85</formula>
      <formula>100</formula>
    </cfRule>
  </conditionalFormatting>
  <pageMargins left="0.7" right="0.7" top="0.75" bottom="0.75" header="0.3" footer="0.3"/>
  <pageSetup paperSize="9" scale="41" orientation="portrait" r:id="rId1"/>
  <colBreaks count="1" manualBreakCount="1">
    <brk id="22" max="53" man="1"/>
  </colBreaks>
  <drawing r:id="rId2"/>
  <legacyDrawing r:id="rId3"/>
</worksheet>
</file>

<file path=xl/worksheets/sheet2.xml><?xml version="1.0" encoding="utf-8"?>
<worksheet xmlns="http://schemas.openxmlformats.org/spreadsheetml/2006/main" xmlns:r="http://schemas.openxmlformats.org/officeDocument/2006/relationships">
  <sheetPr enableFormatConditionsCalculation="0">
    <tabColor indexed="48"/>
  </sheetPr>
  <dimension ref="A1:AB65"/>
  <sheetViews>
    <sheetView showZeros="0" view="pageBreakPreview" zoomScale="60" zoomScaleNormal="70" workbookViewId="0">
      <selection activeCell="N9" sqref="N9"/>
    </sheetView>
  </sheetViews>
  <sheetFormatPr defaultRowHeight="15"/>
  <cols>
    <col min="1" max="1" width="3.5703125" style="16" customWidth="1"/>
    <col min="2" max="2" width="5.140625" style="16" customWidth="1"/>
    <col min="3" max="3" width="24.28515625" style="16" customWidth="1"/>
    <col min="4" max="4" width="4.28515625" style="17" customWidth="1"/>
    <col min="5" max="5" width="5.5703125" style="17" customWidth="1"/>
    <col min="6" max="6" width="7.85546875" style="17" customWidth="1"/>
    <col min="7" max="7" width="5.7109375" style="17" customWidth="1"/>
    <col min="8" max="8" width="5.5703125" style="17" customWidth="1"/>
    <col min="9" max="9" width="6.5703125" style="17" customWidth="1"/>
    <col min="10" max="10" width="6.140625" style="17" customWidth="1"/>
    <col min="11" max="11" width="7.28515625" style="17" customWidth="1"/>
    <col min="12" max="12" width="5.42578125" style="17" customWidth="1"/>
    <col min="13" max="13" width="9" style="17" customWidth="1"/>
    <col min="14" max="14" width="13.140625" style="18" customWidth="1"/>
    <col min="15" max="15" width="3.5703125" style="16" customWidth="1"/>
    <col min="16" max="16" width="4.28515625" style="4" hidden="1" customWidth="1"/>
    <col min="17" max="17" width="5.42578125" style="4" hidden="1" customWidth="1"/>
    <col min="18" max="18" width="4.5703125" style="4" hidden="1" customWidth="1"/>
    <col min="19" max="28" width="9.140625" style="4" hidden="1" customWidth="1"/>
    <col min="29" max="16384" width="9.140625" style="4"/>
  </cols>
  <sheetData>
    <row r="1" spans="1:16" ht="18.75" customHeight="1">
      <c r="A1" s="121" t="str">
        <f>Genel!S10</f>
        <v xml:space="preserve">İSTİKLAL ORTAOKULU 
</v>
      </c>
      <c r="B1" s="121"/>
      <c r="C1" s="121"/>
      <c r="D1" s="121"/>
      <c r="E1" s="121"/>
      <c r="F1" s="121"/>
      <c r="G1" s="121"/>
      <c r="H1" s="121"/>
      <c r="I1" s="121"/>
      <c r="J1" s="121"/>
      <c r="K1" s="121"/>
      <c r="L1" s="121"/>
      <c r="M1" s="121"/>
      <c r="N1" s="121"/>
    </row>
    <row r="2" spans="1:16" ht="33.75" customHeight="1">
      <c r="A2" s="124" t="s">
        <v>55</v>
      </c>
      <c r="B2" s="124"/>
      <c r="C2" s="124"/>
      <c r="D2" s="124"/>
      <c r="E2" s="124"/>
      <c r="F2" s="124"/>
      <c r="G2" s="124"/>
      <c r="H2" s="124"/>
      <c r="I2" s="124"/>
      <c r="J2" s="124"/>
      <c r="K2" s="124"/>
      <c r="L2" s="124"/>
      <c r="M2" s="124"/>
      <c r="N2" s="124"/>
      <c r="O2" s="2"/>
      <c r="P2" s="3"/>
    </row>
    <row r="3" spans="1:16" ht="17.25" customHeight="1">
      <c r="A3" s="125" t="str">
        <f>Genel!S18</f>
        <v>5 A SINIFI</v>
      </c>
      <c r="B3" s="125"/>
      <c r="C3" s="125"/>
      <c r="D3" s="125"/>
      <c r="E3" s="125"/>
      <c r="F3" s="125"/>
      <c r="G3" s="125"/>
      <c r="H3" s="125"/>
      <c r="I3" s="125"/>
      <c r="J3" s="125"/>
      <c r="K3" s="125"/>
      <c r="L3" s="125"/>
      <c r="M3" s="125"/>
      <c r="N3" s="125"/>
      <c r="O3" s="2"/>
      <c r="P3" s="3"/>
    </row>
    <row r="4" spans="1:16" ht="152.25" customHeight="1">
      <c r="A4" s="5" t="s">
        <v>12</v>
      </c>
      <c r="B4" s="5" t="s">
        <v>11</v>
      </c>
      <c r="C4" s="6" t="s">
        <v>28</v>
      </c>
      <c r="D4" s="19" t="s">
        <v>2</v>
      </c>
      <c r="E4" s="19" t="s">
        <v>3</v>
      </c>
      <c r="F4" s="19" t="s">
        <v>7</v>
      </c>
      <c r="G4" s="19" t="s">
        <v>10</v>
      </c>
      <c r="H4" s="19" t="s">
        <v>9</v>
      </c>
      <c r="I4" s="19" t="s">
        <v>8</v>
      </c>
      <c r="J4" s="19" t="s">
        <v>6</v>
      </c>
      <c r="K4" s="19" t="s">
        <v>5</v>
      </c>
      <c r="L4" s="19" t="s">
        <v>4</v>
      </c>
      <c r="M4" s="20" t="s">
        <v>1</v>
      </c>
      <c r="N4" s="5" t="s">
        <v>0</v>
      </c>
      <c r="O4" s="2"/>
      <c r="P4" s="3"/>
    </row>
    <row r="5" spans="1:16">
      <c r="A5" s="9">
        <v>1</v>
      </c>
      <c r="B5" s="10">
        <f>Genel!A2</f>
        <v>400</v>
      </c>
      <c r="C5" s="10" t="str">
        <f>Genel!B2</f>
        <v>ŞEVVAL TEKE</v>
      </c>
      <c r="D5" s="11">
        <f>($N5-MOD($N5,10))/10+IF(MOD($N5,10)&gt;0,1,0)</f>
        <v>10</v>
      </c>
      <c r="E5" s="11">
        <f>($N5-MOD($N5,10))/10+IF(MOD($N5,10)&gt;1,1,0)</f>
        <v>10</v>
      </c>
      <c r="F5" s="11">
        <f>($N5-MOD($N5,10))/10+IF(MOD($N5,10)&gt;2,1,0)</f>
        <v>10</v>
      </c>
      <c r="G5" s="11">
        <f>($N5-MOD($N5,10))/10+IF(MOD($N5,10)&gt;3,1,0)</f>
        <v>10</v>
      </c>
      <c r="H5" s="11">
        <f>($N5-MOD($N5,10))/10+IF(MOD($N5,10)&gt;4,1,0)</f>
        <v>10</v>
      </c>
      <c r="I5" s="11">
        <f>($N5-MOD($N5,10))/10+IF(MOD($N5,10)&gt;5,1,0)</f>
        <v>10</v>
      </c>
      <c r="J5" s="11">
        <f>($N5-MOD($N5,10))/10+IF(MOD($N5,10)&gt;6,1,0)</f>
        <v>10</v>
      </c>
      <c r="K5" s="11">
        <f>($N5-MOD($N5,10))/10+IF(MOD($N5,10)&gt;7,1,0)</f>
        <v>10</v>
      </c>
      <c r="L5" s="11">
        <f>($N5-MOD($N5,10))/10+IF(MOD($N5,10)&gt;8,1,0)</f>
        <v>10</v>
      </c>
      <c r="M5" s="11">
        <f>($N5-MOD($N5,10))/10+IF(MOD($N5,10)&gt;9,1,0)</f>
        <v>10</v>
      </c>
      <c r="N5" s="12">
        <f>Genel!G2</f>
        <v>100</v>
      </c>
      <c r="O5" s="2"/>
      <c r="P5" s="3"/>
    </row>
    <row r="6" spans="1:16">
      <c r="A6" s="9">
        <v>2</v>
      </c>
      <c r="B6" s="10">
        <f>Genel!A3</f>
        <v>401</v>
      </c>
      <c r="C6" s="10" t="str">
        <f>Genel!B3</f>
        <v>AHMET AKILLI</v>
      </c>
      <c r="D6" s="11">
        <f t="shared" ref="D6:D55" si="0">($N6-MOD($N6,10))/10+IF(MOD($N6,10)&gt;0,1,0)</f>
        <v>10</v>
      </c>
      <c r="E6" s="11">
        <f t="shared" ref="E6:E55" si="1">($N6-MOD($N6,10))/10+IF(MOD($N6,10)&gt;1,1,0)</f>
        <v>10</v>
      </c>
      <c r="F6" s="11">
        <f t="shared" ref="F6:F55" si="2">($N6-MOD($N6,10))/10+IF(MOD($N6,10)&gt;2,1,0)</f>
        <v>10</v>
      </c>
      <c r="G6" s="11">
        <f t="shared" ref="G6:G55" si="3">($N6-MOD($N6,10))/10+IF(MOD($N6,10)&gt;3,1,0)</f>
        <v>10</v>
      </c>
      <c r="H6" s="11">
        <f t="shared" ref="H6:H55" si="4">($N6-MOD($N6,10))/10+IF(MOD($N6,10)&gt;4,1,0)</f>
        <v>10</v>
      </c>
      <c r="I6" s="11">
        <f t="shared" ref="I6:I55" si="5">($N6-MOD($N6,10))/10+IF(MOD($N6,10)&gt;5,1,0)</f>
        <v>10</v>
      </c>
      <c r="J6" s="11">
        <f t="shared" ref="J6:J55" si="6">($N6-MOD($N6,10))/10+IF(MOD($N6,10)&gt;6,1,0)</f>
        <v>10</v>
      </c>
      <c r="K6" s="11">
        <f t="shared" ref="K6:K55" si="7">($N6-MOD($N6,10))/10+IF(MOD($N6,10)&gt;7,1,0)</f>
        <v>10</v>
      </c>
      <c r="L6" s="11">
        <f t="shared" ref="L6:L55" si="8">($N6-MOD($N6,10))/10+IF(MOD($N6,10)&gt;8,1,0)</f>
        <v>10</v>
      </c>
      <c r="M6" s="11">
        <f t="shared" ref="M6:M55" si="9">($N6-MOD($N6,10))/10+IF(MOD($N6,10)&gt;9,1,0)</f>
        <v>10</v>
      </c>
      <c r="N6" s="12">
        <f>Genel!G3</f>
        <v>100</v>
      </c>
      <c r="O6" s="2"/>
      <c r="P6" s="3"/>
    </row>
    <row r="7" spans="1:16">
      <c r="A7" s="9">
        <v>3</v>
      </c>
      <c r="B7" s="10">
        <f>Genel!A4</f>
        <v>413</v>
      </c>
      <c r="C7" s="10" t="str">
        <f>Genel!B4</f>
        <v>İSMAİL BURAK KAYNAK</v>
      </c>
      <c r="D7" s="11">
        <f t="shared" si="0"/>
        <v>10</v>
      </c>
      <c r="E7" s="11">
        <f t="shared" si="1"/>
        <v>10</v>
      </c>
      <c r="F7" s="11">
        <f t="shared" si="2"/>
        <v>10</v>
      </c>
      <c r="G7" s="11">
        <f t="shared" si="3"/>
        <v>10</v>
      </c>
      <c r="H7" s="11">
        <f t="shared" si="4"/>
        <v>10</v>
      </c>
      <c r="I7" s="11">
        <f t="shared" si="5"/>
        <v>9</v>
      </c>
      <c r="J7" s="11">
        <f t="shared" si="6"/>
        <v>9</v>
      </c>
      <c r="K7" s="11">
        <f t="shared" si="7"/>
        <v>9</v>
      </c>
      <c r="L7" s="11">
        <f t="shared" si="8"/>
        <v>9</v>
      </c>
      <c r="M7" s="11">
        <f t="shared" si="9"/>
        <v>9</v>
      </c>
      <c r="N7" s="12">
        <f>Genel!G4</f>
        <v>95</v>
      </c>
      <c r="O7" s="2"/>
      <c r="P7" s="3"/>
    </row>
    <row r="8" spans="1:16">
      <c r="A8" s="9">
        <v>4</v>
      </c>
      <c r="B8" s="10">
        <f>Genel!A5</f>
        <v>416</v>
      </c>
      <c r="C8" s="10" t="str">
        <f>Genel!B5</f>
        <v>ALEYNA ŞAKRAK</v>
      </c>
      <c r="D8" s="11">
        <f t="shared" si="0"/>
        <v>6</v>
      </c>
      <c r="E8" s="11">
        <f t="shared" si="1"/>
        <v>6</v>
      </c>
      <c r="F8" s="11">
        <f t="shared" si="2"/>
        <v>6</v>
      </c>
      <c r="G8" s="11">
        <f t="shared" si="3"/>
        <v>6</v>
      </c>
      <c r="H8" s="11">
        <f t="shared" si="4"/>
        <v>6</v>
      </c>
      <c r="I8" s="11">
        <f t="shared" si="5"/>
        <v>6</v>
      </c>
      <c r="J8" s="11">
        <f t="shared" si="6"/>
        <v>6</v>
      </c>
      <c r="K8" s="11">
        <f t="shared" si="7"/>
        <v>6</v>
      </c>
      <c r="L8" s="11">
        <f t="shared" si="8"/>
        <v>6</v>
      </c>
      <c r="M8" s="11">
        <f t="shared" si="9"/>
        <v>6</v>
      </c>
      <c r="N8" s="12">
        <f>Genel!G5</f>
        <v>60</v>
      </c>
      <c r="O8" s="2"/>
      <c r="P8" s="3"/>
    </row>
    <row r="9" spans="1:16">
      <c r="A9" s="9">
        <v>5</v>
      </c>
      <c r="B9" s="10">
        <f>Genel!A6</f>
        <v>421</v>
      </c>
      <c r="C9" s="10" t="str">
        <f>Genel!B6</f>
        <v>RAMAZAN ANIL ÇETİN</v>
      </c>
      <c r="D9" s="11">
        <f t="shared" si="0"/>
        <v>8</v>
      </c>
      <c r="E9" s="11">
        <f t="shared" si="1"/>
        <v>8</v>
      </c>
      <c r="F9" s="11">
        <f t="shared" si="2"/>
        <v>8</v>
      </c>
      <c r="G9" s="11">
        <f t="shared" si="3"/>
        <v>8</v>
      </c>
      <c r="H9" s="11">
        <f t="shared" si="4"/>
        <v>8</v>
      </c>
      <c r="I9" s="11">
        <f t="shared" si="5"/>
        <v>7</v>
      </c>
      <c r="J9" s="11">
        <f t="shared" si="6"/>
        <v>7</v>
      </c>
      <c r="K9" s="11">
        <f t="shared" si="7"/>
        <v>7</v>
      </c>
      <c r="L9" s="11">
        <f t="shared" si="8"/>
        <v>7</v>
      </c>
      <c r="M9" s="11">
        <f t="shared" si="9"/>
        <v>7</v>
      </c>
      <c r="N9" s="12">
        <f>Genel!G6</f>
        <v>75</v>
      </c>
      <c r="O9" s="2"/>
      <c r="P9" s="3"/>
    </row>
    <row r="10" spans="1:16">
      <c r="A10" s="9">
        <v>6</v>
      </c>
      <c r="B10" s="10">
        <f>Genel!A7</f>
        <v>423</v>
      </c>
      <c r="C10" s="10" t="str">
        <f>Genel!B7</f>
        <v>YUSUF DUHA GİRGİN</v>
      </c>
      <c r="D10" s="11">
        <f t="shared" si="0"/>
        <v>10</v>
      </c>
      <c r="E10" s="11">
        <f t="shared" si="1"/>
        <v>10</v>
      </c>
      <c r="F10" s="11">
        <f t="shared" si="2"/>
        <v>10</v>
      </c>
      <c r="G10" s="11">
        <f t="shared" si="3"/>
        <v>10</v>
      </c>
      <c r="H10" s="11">
        <f t="shared" si="4"/>
        <v>10</v>
      </c>
      <c r="I10" s="11">
        <f t="shared" si="5"/>
        <v>10</v>
      </c>
      <c r="J10" s="11">
        <f t="shared" si="6"/>
        <v>10</v>
      </c>
      <c r="K10" s="11">
        <f t="shared" si="7"/>
        <v>10</v>
      </c>
      <c r="L10" s="11">
        <f t="shared" si="8"/>
        <v>10</v>
      </c>
      <c r="M10" s="11">
        <f t="shared" si="9"/>
        <v>10</v>
      </c>
      <c r="N10" s="12">
        <f>Genel!G7</f>
        <v>100</v>
      </c>
      <c r="O10" s="2"/>
      <c r="P10" s="3"/>
    </row>
    <row r="11" spans="1:16">
      <c r="A11" s="9">
        <v>7</v>
      </c>
      <c r="B11" s="10">
        <f>Genel!A8</f>
        <v>434</v>
      </c>
      <c r="C11" s="10" t="str">
        <f>Genel!B8</f>
        <v>BEYZANUR GAYIR</v>
      </c>
      <c r="D11" s="11">
        <f t="shared" si="0"/>
        <v>10</v>
      </c>
      <c r="E11" s="11">
        <f t="shared" si="1"/>
        <v>10</v>
      </c>
      <c r="F11" s="11">
        <f t="shared" si="2"/>
        <v>10</v>
      </c>
      <c r="G11" s="11">
        <f t="shared" si="3"/>
        <v>10</v>
      </c>
      <c r="H11" s="11">
        <f t="shared" si="4"/>
        <v>10</v>
      </c>
      <c r="I11" s="11">
        <f t="shared" si="5"/>
        <v>10</v>
      </c>
      <c r="J11" s="11">
        <f t="shared" si="6"/>
        <v>10</v>
      </c>
      <c r="K11" s="11">
        <f t="shared" si="7"/>
        <v>10</v>
      </c>
      <c r="L11" s="11">
        <f t="shared" si="8"/>
        <v>10</v>
      </c>
      <c r="M11" s="11">
        <f t="shared" si="9"/>
        <v>10</v>
      </c>
      <c r="N11" s="12">
        <f>Genel!G8</f>
        <v>100</v>
      </c>
      <c r="O11" s="2"/>
      <c r="P11" s="3"/>
    </row>
    <row r="12" spans="1:16">
      <c r="A12" s="9">
        <v>8</v>
      </c>
      <c r="B12" s="10">
        <f>Genel!A9</f>
        <v>454</v>
      </c>
      <c r="C12" s="10" t="str">
        <f>Genel!B9</f>
        <v>DUA DİLARA DOĞANAY</v>
      </c>
      <c r="D12" s="11">
        <f t="shared" si="0"/>
        <v>8</v>
      </c>
      <c r="E12" s="11">
        <f t="shared" si="1"/>
        <v>8</v>
      </c>
      <c r="F12" s="11">
        <f t="shared" si="2"/>
        <v>8</v>
      </c>
      <c r="G12" s="11">
        <f t="shared" si="3"/>
        <v>8</v>
      </c>
      <c r="H12" s="11">
        <f t="shared" si="4"/>
        <v>8</v>
      </c>
      <c r="I12" s="11">
        <f t="shared" si="5"/>
        <v>7</v>
      </c>
      <c r="J12" s="11">
        <f t="shared" si="6"/>
        <v>7</v>
      </c>
      <c r="K12" s="11">
        <f t="shared" si="7"/>
        <v>7</v>
      </c>
      <c r="L12" s="11">
        <f t="shared" si="8"/>
        <v>7</v>
      </c>
      <c r="M12" s="11">
        <f t="shared" si="9"/>
        <v>7</v>
      </c>
      <c r="N12" s="12">
        <f>Genel!G9</f>
        <v>75</v>
      </c>
      <c r="O12" s="2"/>
      <c r="P12" s="3"/>
    </row>
    <row r="13" spans="1:16">
      <c r="A13" s="9">
        <v>9</v>
      </c>
      <c r="B13" s="10">
        <f>Genel!A10</f>
        <v>462</v>
      </c>
      <c r="C13" s="10" t="str">
        <f>Genel!B10</f>
        <v>ELİF BALCI</v>
      </c>
      <c r="D13" s="11">
        <f t="shared" si="0"/>
        <v>7</v>
      </c>
      <c r="E13" s="11">
        <f t="shared" si="1"/>
        <v>7</v>
      </c>
      <c r="F13" s="11">
        <f t="shared" si="2"/>
        <v>7</v>
      </c>
      <c r="G13" s="11">
        <f t="shared" si="3"/>
        <v>7</v>
      </c>
      <c r="H13" s="11">
        <f t="shared" si="4"/>
        <v>7</v>
      </c>
      <c r="I13" s="11">
        <f t="shared" si="5"/>
        <v>7</v>
      </c>
      <c r="J13" s="11">
        <f t="shared" si="6"/>
        <v>7</v>
      </c>
      <c r="K13" s="11">
        <f t="shared" si="7"/>
        <v>7</v>
      </c>
      <c r="L13" s="11">
        <f t="shared" si="8"/>
        <v>7</v>
      </c>
      <c r="M13" s="11">
        <f t="shared" si="9"/>
        <v>7</v>
      </c>
      <c r="N13" s="12">
        <f>Genel!G10</f>
        <v>70</v>
      </c>
      <c r="O13" s="2"/>
      <c r="P13" s="3"/>
    </row>
    <row r="14" spans="1:16">
      <c r="A14" s="9">
        <v>10</v>
      </c>
      <c r="B14" s="10">
        <f>Genel!A11</f>
        <v>482</v>
      </c>
      <c r="C14" s="10" t="str">
        <f>Genel!B11</f>
        <v>HASAN ALİ DUYMUŞ</v>
      </c>
      <c r="D14" s="11">
        <f t="shared" si="0"/>
        <v>5</v>
      </c>
      <c r="E14" s="11">
        <f t="shared" si="1"/>
        <v>5</v>
      </c>
      <c r="F14" s="11">
        <f t="shared" si="2"/>
        <v>5</v>
      </c>
      <c r="G14" s="11">
        <f t="shared" si="3"/>
        <v>5</v>
      </c>
      <c r="H14" s="11">
        <f t="shared" si="4"/>
        <v>5</v>
      </c>
      <c r="I14" s="11">
        <f t="shared" si="5"/>
        <v>4</v>
      </c>
      <c r="J14" s="11">
        <f t="shared" si="6"/>
        <v>4</v>
      </c>
      <c r="K14" s="11">
        <f t="shared" si="7"/>
        <v>4</v>
      </c>
      <c r="L14" s="11">
        <f t="shared" si="8"/>
        <v>4</v>
      </c>
      <c r="M14" s="11">
        <f t="shared" si="9"/>
        <v>4</v>
      </c>
      <c r="N14" s="12">
        <f>Genel!G11</f>
        <v>45</v>
      </c>
      <c r="O14" s="2"/>
      <c r="P14" s="3"/>
    </row>
    <row r="15" spans="1:16">
      <c r="A15" s="9">
        <v>11</v>
      </c>
      <c r="B15" s="10">
        <f>Genel!A12</f>
        <v>487</v>
      </c>
      <c r="C15" s="10" t="str">
        <f>Genel!B12</f>
        <v>FATMAGÜL ÖZDER</v>
      </c>
      <c r="D15" s="11">
        <f t="shared" si="0"/>
        <v>5</v>
      </c>
      <c r="E15" s="11">
        <f t="shared" si="1"/>
        <v>5</v>
      </c>
      <c r="F15" s="11">
        <f t="shared" si="2"/>
        <v>5</v>
      </c>
      <c r="G15" s="11">
        <f t="shared" si="3"/>
        <v>5</v>
      </c>
      <c r="H15" s="11">
        <f t="shared" si="4"/>
        <v>5</v>
      </c>
      <c r="I15" s="11">
        <f t="shared" si="5"/>
        <v>5</v>
      </c>
      <c r="J15" s="11">
        <f t="shared" si="6"/>
        <v>5</v>
      </c>
      <c r="K15" s="11">
        <f t="shared" si="7"/>
        <v>5</v>
      </c>
      <c r="L15" s="11">
        <f t="shared" si="8"/>
        <v>5</v>
      </c>
      <c r="M15" s="11">
        <f t="shared" si="9"/>
        <v>5</v>
      </c>
      <c r="N15" s="12">
        <f>Genel!G12</f>
        <v>50</v>
      </c>
      <c r="O15" s="2"/>
      <c r="P15" s="3"/>
    </row>
    <row r="16" spans="1:16">
      <c r="A16" s="9">
        <v>12</v>
      </c>
      <c r="B16" s="10">
        <f>Genel!A13</f>
        <v>519</v>
      </c>
      <c r="C16" s="10" t="str">
        <f>Genel!B13</f>
        <v>IRMAK UYGUN</v>
      </c>
      <c r="D16" s="11">
        <f t="shared" si="0"/>
        <v>8</v>
      </c>
      <c r="E16" s="11">
        <f t="shared" si="1"/>
        <v>8</v>
      </c>
      <c r="F16" s="11">
        <f t="shared" si="2"/>
        <v>8</v>
      </c>
      <c r="G16" s="11">
        <f t="shared" si="3"/>
        <v>8</v>
      </c>
      <c r="H16" s="11">
        <f t="shared" si="4"/>
        <v>8</v>
      </c>
      <c r="I16" s="11">
        <f t="shared" si="5"/>
        <v>8</v>
      </c>
      <c r="J16" s="11">
        <f t="shared" si="6"/>
        <v>8</v>
      </c>
      <c r="K16" s="11">
        <f t="shared" si="7"/>
        <v>8</v>
      </c>
      <c r="L16" s="11">
        <f t="shared" si="8"/>
        <v>8</v>
      </c>
      <c r="M16" s="11">
        <f t="shared" si="9"/>
        <v>8</v>
      </c>
      <c r="N16" s="12">
        <f>Genel!G13</f>
        <v>80</v>
      </c>
      <c r="O16" s="2"/>
      <c r="P16" s="3"/>
    </row>
    <row r="17" spans="1:16">
      <c r="A17" s="9">
        <v>13</v>
      </c>
      <c r="B17" s="10">
        <f>Genel!A14</f>
        <v>529</v>
      </c>
      <c r="C17" s="10" t="str">
        <f>Genel!B14</f>
        <v>İLAYDA ÇETİN</v>
      </c>
      <c r="D17" s="11">
        <f t="shared" si="0"/>
        <v>10</v>
      </c>
      <c r="E17" s="11">
        <f t="shared" si="1"/>
        <v>10</v>
      </c>
      <c r="F17" s="11">
        <f t="shared" si="2"/>
        <v>10</v>
      </c>
      <c r="G17" s="11">
        <f t="shared" si="3"/>
        <v>10</v>
      </c>
      <c r="H17" s="11">
        <f t="shared" si="4"/>
        <v>10</v>
      </c>
      <c r="I17" s="11">
        <f t="shared" si="5"/>
        <v>10</v>
      </c>
      <c r="J17" s="11">
        <f t="shared" si="6"/>
        <v>10</v>
      </c>
      <c r="K17" s="11">
        <f t="shared" si="7"/>
        <v>10</v>
      </c>
      <c r="L17" s="11">
        <f t="shared" si="8"/>
        <v>10</v>
      </c>
      <c r="M17" s="11">
        <f t="shared" si="9"/>
        <v>10</v>
      </c>
      <c r="N17" s="12">
        <f>Genel!G14</f>
        <v>100</v>
      </c>
      <c r="O17" s="2"/>
      <c r="P17" s="3"/>
    </row>
    <row r="18" spans="1:16">
      <c r="A18" s="9">
        <v>14</v>
      </c>
      <c r="B18" s="10">
        <f>Genel!A15</f>
        <v>538</v>
      </c>
      <c r="C18" s="10" t="str">
        <f>Genel!B15</f>
        <v>İREM DAĞCI</v>
      </c>
      <c r="D18" s="11">
        <f t="shared" si="0"/>
        <v>10</v>
      </c>
      <c r="E18" s="11">
        <f t="shared" si="1"/>
        <v>10</v>
      </c>
      <c r="F18" s="11">
        <f t="shared" si="2"/>
        <v>10</v>
      </c>
      <c r="G18" s="11">
        <f t="shared" si="3"/>
        <v>10</v>
      </c>
      <c r="H18" s="11">
        <f t="shared" si="4"/>
        <v>10</v>
      </c>
      <c r="I18" s="11">
        <f t="shared" si="5"/>
        <v>10</v>
      </c>
      <c r="J18" s="11">
        <f t="shared" si="6"/>
        <v>10</v>
      </c>
      <c r="K18" s="11">
        <f t="shared" si="7"/>
        <v>10</v>
      </c>
      <c r="L18" s="11">
        <f t="shared" si="8"/>
        <v>10</v>
      </c>
      <c r="M18" s="11">
        <f t="shared" si="9"/>
        <v>10</v>
      </c>
      <c r="N18" s="12">
        <f>Genel!G15</f>
        <v>100</v>
      </c>
      <c r="O18" s="2"/>
      <c r="P18" s="3"/>
    </row>
    <row r="19" spans="1:16">
      <c r="A19" s="9">
        <v>15</v>
      </c>
      <c r="B19" s="10">
        <f>Genel!A16</f>
        <v>540</v>
      </c>
      <c r="C19" s="10" t="str">
        <f>Genel!B16</f>
        <v>RÜMEYSA AKSAPLI</v>
      </c>
      <c r="D19" s="11">
        <f t="shared" si="0"/>
        <v>9</v>
      </c>
      <c r="E19" s="11">
        <f t="shared" si="1"/>
        <v>9</v>
      </c>
      <c r="F19" s="11">
        <f t="shared" si="2"/>
        <v>9</v>
      </c>
      <c r="G19" s="11">
        <f t="shared" si="3"/>
        <v>9</v>
      </c>
      <c r="H19" s="11">
        <f t="shared" si="4"/>
        <v>9</v>
      </c>
      <c r="I19" s="11">
        <f t="shared" si="5"/>
        <v>8</v>
      </c>
      <c r="J19" s="11">
        <f t="shared" si="6"/>
        <v>8</v>
      </c>
      <c r="K19" s="11">
        <f t="shared" si="7"/>
        <v>8</v>
      </c>
      <c r="L19" s="11">
        <f t="shared" si="8"/>
        <v>8</v>
      </c>
      <c r="M19" s="11">
        <f t="shared" si="9"/>
        <v>8</v>
      </c>
      <c r="N19" s="12">
        <f>Genel!G16</f>
        <v>85</v>
      </c>
      <c r="O19" s="2"/>
      <c r="P19" s="3"/>
    </row>
    <row r="20" spans="1:16">
      <c r="A20" s="9">
        <v>16</v>
      </c>
      <c r="B20" s="10">
        <f>Genel!A17</f>
        <v>546</v>
      </c>
      <c r="C20" s="10" t="str">
        <f>Genel!B17</f>
        <v>HÜSEYİN ARDA GEZGİN</v>
      </c>
      <c r="D20" s="11">
        <f t="shared" si="0"/>
        <v>6</v>
      </c>
      <c r="E20" s="11">
        <f t="shared" si="1"/>
        <v>6</v>
      </c>
      <c r="F20" s="11">
        <f t="shared" si="2"/>
        <v>6</v>
      </c>
      <c r="G20" s="11">
        <f t="shared" si="3"/>
        <v>6</v>
      </c>
      <c r="H20" s="11">
        <f t="shared" si="4"/>
        <v>6</v>
      </c>
      <c r="I20" s="11">
        <f t="shared" si="5"/>
        <v>5</v>
      </c>
      <c r="J20" s="11">
        <f t="shared" si="6"/>
        <v>5</v>
      </c>
      <c r="K20" s="11">
        <f t="shared" si="7"/>
        <v>5</v>
      </c>
      <c r="L20" s="11">
        <f t="shared" si="8"/>
        <v>5</v>
      </c>
      <c r="M20" s="11">
        <f t="shared" si="9"/>
        <v>5</v>
      </c>
      <c r="N20" s="12">
        <f>Genel!G17</f>
        <v>55</v>
      </c>
      <c r="O20" s="2"/>
      <c r="P20" s="3"/>
    </row>
    <row r="21" spans="1:16">
      <c r="A21" s="9">
        <v>17</v>
      </c>
      <c r="B21" s="10">
        <f>Genel!A18</f>
        <v>550</v>
      </c>
      <c r="C21" s="10" t="str">
        <f>Genel!B18</f>
        <v>MEHMET YILDIZ</v>
      </c>
      <c r="D21" s="11">
        <f t="shared" si="0"/>
        <v>10</v>
      </c>
      <c r="E21" s="11">
        <f t="shared" si="1"/>
        <v>10</v>
      </c>
      <c r="F21" s="11">
        <f t="shared" si="2"/>
        <v>10</v>
      </c>
      <c r="G21" s="11">
        <f t="shared" si="3"/>
        <v>10</v>
      </c>
      <c r="H21" s="11">
        <f t="shared" si="4"/>
        <v>10</v>
      </c>
      <c r="I21" s="11">
        <f t="shared" si="5"/>
        <v>10</v>
      </c>
      <c r="J21" s="11">
        <f t="shared" si="6"/>
        <v>10</v>
      </c>
      <c r="K21" s="11">
        <f t="shared" si="7"/>
        <v>10</v>
      </c>
      <c r="L21" s="11">
        <f t="shared" si="8"/>
        <v>10</v>
      </c>
      <c r="M21" s="11">
        <f t="shared" si="9"/>
        <v>10</v>
      </c>
      <c r="N21" s="12">
        <f>Genel!G18</f>
        <v>100</v>
      </c>
      <c r="O21" s="2"/>
      <c r="P21" s="3"/>
    </row>
    <row r="22" spans="1:16">
      <c r="A22" s="9">
        <v>18</v>
      </c>
      <c r="B22" s="10">
        <f>Genel!A19</f>
        <v>554</v>
      </c>
      <c r="C22" s="10" t="str">
        <f>Genel!B19</f>
        <v>MEHMET UĞUR KARASLAN</v>
      </c>
      <c r="D22" s="11">
        <f t="shared" si="0"/>
        <v>9</v>
      </c>
      <c r="E22" s="11">
        <f t="shared" si="1"/>
        <v>9</v>
      </c>
      <c r="F22" s="11">
        <f t="shared" si="2"/>
        <v>9</v>
      </c>
      <c r="G22" s="11">
        <f t="shared" si="3"/>
        <v>9</v>
      </c>
      <c r="H22" s="11">
        <f t="shared" si="4"/>
        <v>9</v>
      </c>
      <c r="I22" s="11">
        <f t="shared" si="5"/>
        <v>8</v>
      </c>
      <c r="J22" s="11">
        <f t="shared" si="6"/>
        <v>8</v>
      </c>
      <c r="K22" s="11">
        <f t="shared" si="7"/>
        <v>8</v>
      </c>
      <c r="L22" s="11">
        <f t="shared" si="8"/>
        <v>8</v>
      </c>
      <c r="M22" s="11">
        <f t="shared" si="9"/>
        <v>8</v>
      </c>
      <c r="N22" s="12">
        <f>Genel!G19</f>
        <v>85</v>
      </c>
      <c r="O22" s="2"/>
      <c r="P22" s="3"/>
    </row>
    <row r="23" spans="1:16">
      <c r="A23" s="9">
        <v>19</v>
      </c>
      <c r="B23" s="10">
        <f>Genel!A20</f>
        <v>557</v>
      </c>
      <c r="C23" s="10" t="str">
        <f>Genel!B20</f>
        <v>MELİH ARDA AK</v>
      </c>
      <c r="D23" s="11">
        <f t="shared" si="0"/>
        <v>6</v>
      </c>
      <c r="E23" s="11">
        <f t="shared" si="1"/>
        <v>6</v>
      </c>
      <c r="F23" s="11">
        <f t="shared" si="2"/>
        <v>6</v>
      </c>
      <c r="G23" s="11">
        <f t="shared" si="3"/>
        <v>6</v>
      </c>
      <c r="H23" s="11">
        <f t="shared" si="4"/>
        <v>6</v>
      </c>
      <c r="I23" s="11">
        <f t="shared" si="5"/>
        <v>6</v>
      </c>
      <c r="J23" s="11">
        <f t="shared" si="6"/>
        <v>6</v>
      </c>
      <c r="K23" s="11">
        <f t="shared" si="7"/>
        <v>6</v>
      </c>
      <c r="L23" s="11">
        <f t="shared" si="8"/>
        <v>6</v>
      </c>
      <c r="M23" s="11">
        <f t="shared" si="9"/>
        <v>6</v>
      </c>
      <c r="N23" s="12">
        <f>Genel!G20</f>
        <v>60</v>
      </c>
      <c r="O23" s="2"/>
      <c r="P23" s="3"/>
    </row>
    <row r="24" spans="1:16">
      <c r="A24" s="9">
        <v>20</v>
      </c>
      <c r="B24" s="10">
        <f>Genel!A21</f>
        <v>559</v>
      </c>
      <c r="C24" s="10" t="str">
        <f>Genel!B21</f>
        <v>MELİSA YÜKSEK</v>
      </c>
      <c r="D24" s="11">
        <f t="shared" si="0"/>
        <v>7</v>
      </c>
      <c r="E24" s="11">
        <f t="shared" si="1"/>
        <v>7</v>
      </c>
      <c r="F24" s="11">
        <f t="shared" si="2"/>
        <v>7</v>
      </c>
      <c r="G24" s="11">
        <f t="shared" si="3"/>
        <v>7</v>
      </c>
      <c r="H24" s="11">
        <f t="shared" si="4"/>
        <v>7</v>
      </c>
      <c r="I24" s="11">
        <f t="shared" si="5"/>
        <v>7</v>
      </c>
      <c r="J24" s="11">
        <f t="shared" si="6"/>
        <v>7</v>
      </c>
      <c r="K24" s="11">
        <f t="shared" si="7"/>
        <v>7</v>
      </c>
      <c r="L24" s="11">
        <f t="shared" si="8"/>
        <v>7</v>
      </c>
      <c r="M24" s="11">
        <f t="shared" si="9"/>
        <v>7</v>
      </c>
      <c r="N24" s="12">
        <f>Genel!G21</f>
        <v>70</v>
      </c>
      <c r="O24" s="2"/>
      <c r="P24" s="3"/>
    </row>
    <row r="25" spans="1:16">
      <c r="A25" s="9">
        <v>21</v>
      </c>
      <c r="B25" s="10">
        <f>Genel!A22</f>
        <v>583</v>
      </c>
      <c r="C25" s="10" t="str">
        <f>Genel!B22</f>
        <v>NAZ ÖZBAY</v>
      </c>
      <c r="D25" s="11">
        <f t="shared" si="0"/>
        <v>5</v>
      </c>
      <c r="E25" s="11">
        <f t="shared" si="1"/>
        <v>5</v>
      </c>
      <c r="F25" s="11">
        <f t="shared" si="2"/>
        <v>5</v>
      </c>
      <c r="G25" s="11">
        <f t="shared" si="3"/>
        <v>5</v>
      </c>
      <c r="H25" s="11">
        <f t="shared" si="4"/>
        <v>5</v>
      </c>
      <c r="I25" s="11">
        <f t="shared" si="5"/>
        <v>5</v>
      </c>
      <c r="J25" s="11">
        <f t="shared" si="6"/>
        <v>5</v>
      </c>
      <c r="K25" s="11">
        <f t="shared" si="7"/>
        <v>5</v>
      </c>
      <c r="L25" s="11">
        <f t="shared" si="8"/>
        <v>5</v>
      </c>
      <c r="M25" s="11">
        <f t="shared" si="9"/>
        <v>5</v>
      </c>
      <c r="N25" s="12">
        <f>Genel!G22</f>
        <v>50</v>
      </c>
      <c r="O25" s="2"/>
    </row>
    <row r="26" spans="1:16">
      <c r="A26" s="9">
        <v>22</v>
      </c>
      <c r="B26" s="10">
        <f>Genel!A23</f>
        <v>593</v>
      </c>
      <c r="C26" s="10" t="str">
        <f>Genel!B23</f>
        <v>OĞULCAN HEYBEL</v>
      </c>
      <c r="D26" s="11">
        <f t="shared" si="0"/>
        <v>10</v>
      </c>
      <c r="E26" s="11">
        <f t="shared" si="1"/>
        <v>10</v>
      </c>
      <c r="F26" s="11">
        <f t="shared" si="2"/>
        <v>10</v>
      </c>
      <c r="G26" s="11">
        <f t="shared" si="3"/>
        <v>10</v>
      </c>
      <c r="H26" s="11">
        <f t="shared" si="4"/>
        <v>10</v>
      </c>
      <c r="I26" s="11">
        <f t="shared" si="5"/>
        <v>10</v>
      </c>
      <c r="J26" s="11">
        <f t="shared" si="6"/>
        <v>10</v>
      </c>
      <c r="K26" s="11">
        <f t="shared" si="7"/>
        <v>10</v>
      </c>
      <c r="L26" s="11">
        <f t="shared" si="8"/>
        <v>10</v>
      </c>
      <c r="M26" s="11">
        <f t="shared" si="9"/>
        <v>10</v>
      </c>
      <c r="N26" s="12">
        <f>Genel!G23</f>
        <v>100</v>
      </c>
      <c r="O26" s="2"/>
    </row>
    <row r="27" spans="1:16">
      <c r="A27" s="9">
        <v>23</v>
      </c>
      <c r="B27" s="10">
        <f>Genel!A24</f>
        <v>598</v>
      </c>
      <c r="C27" s="10" t="str">
        <f>Genel!B24</f>
        <v>ÖMER ÜNLÜ</v>
      </c>
      <c r="D27" s="11">
        <f t="shared" si="0"/>
        <v>10</v>
      </c>
      <c r="E27" s="11">
        <f t="shared" si="1"/>
        <v>10</v>
      </c>
      <c r="F27" s="11">
        <f t="shared" si="2"/>
        <v>10</v>
      </c>
      <c r="G27" s="11">
        <f t="shared" si="3"/>
        <v>10</v>
      </c>
      <c r="H27" s="11">
        <f t="shared" si="4"/>
        <v>10</v>
      </c>
      <c r="I27" s="11">
        <f t="shared" si="5"/>
        <v>9</v>
      </c>
      <c r="J27" s="11">
        <f t="shared" si="6"/>
        <v>9</v>
      </c>
      <c r="K27" s="11">
        <f t="shared" si="7"/>
        <v>9</v>
      </c>
      <c r="L27" s="11">
        <f t="shared" si="8"/>
        <v>9</v>
      </c>
      <c r="M27" s="11">
        <f t="shared" si="9"/>
        <v>9</v>
      </c>
      <c r="N27" s="12">
        <f>Genel!G24</f>
        <v>95</v>
      </c>
      <c r="O27" s="2"/>
    </row>
    <row r="28" spans="1:16">
      <c r="A28" s="9">
        <v>24</v>
      </c>
      <c r="B28" s="10">
        <f>Genel!A25</f>
        <v>0</v>
      </c>
      <c r="C28" s="10">
        <f>Genel!B25</f>
        <v>0</v>
      </c>
      <c r="D28" s="11">
        <f t="shared" si="0"/>
        <v>0</v>
      </c>
      <c r="E28" s="11">
        <f t="shared" si="1"/>
        <v>0</v>
      </c>
      <c r="F28" s="11">
        <f t="shared" si="2"/>
        <v>0</v>
      </c>
      <c r="G28" s="11">
        <f t="shared" si="3"/>
        <v>0</v>
      </c>
      <c r="H28" s="11">
        <f t="shared" si="4"/>
        <v>0</v>
      </c>
      <c r="I28" s="11">
        <f t="shared" si="5"/>
        <v>0</v>
      </c>
      <c r="J28" s="11">
        <f t="shared" si="6"/>
        <v>0</v>
      </c>
      <c r="K28" s="11">
        <f t="shared" si="7"/>
        <v>0</v>
      </c>
      <c r="L28" s="11">
        <f t="shared" si="8"/>
        <v>0</v>
      </c>
      <c r="M28" s="11">
        <f t="shared" si="9"/>
        <v>0</v>
      </c>
      <c r="N28" s="12">
        <f>Genel!G25</f>
        <v>0</v>
      </c>
      <c r="O28" s="2"/>
    </row>
    <row r="29" spans="1:16">
      <c r="A29" s="9">
        <v>25</v>
      </c>
      <c r="B29" s="10">
        <f>Genel!A26</f>
        <v>0</v>
      </c>
      <c r="C29" s="10">
        <f>Genel!B26</f>
        <v>0</v>
      </c>
      <c r="D29" s="11">
        <f t="shared" si="0"/>
        <v>0</v>
      </c>
      <c r="E29" s="11">
        <f t="shared" si="1"/>
        <v>0</v>
      </c>
      <c r="F29" s="11">
        <f t="shared" si="2"/>
        <v>0</v>
      </c>
      <c r="G29" s="11">
        <f t="shared" si="3"/>
        <v>0</v>
      </c>
      <c r="H29" s="11">
        <f t="shared" si="4"/>
        <v>0</v>
      </c>
      <c r="I29" s="11">
        <f t="shared" si="5"/>
        <v>0</v>
      </c>
      <c r="J29" s="11">
        <f t="shared" si="6"/>
        <v>0</v>
      </c>
      <c r="K29" s="11">
        <f t="shared" si="7"/>
        <v>0</v>
      </c>
      <c r="L29" s="11">
        <f t="shared" si="8"/>
        <v>0</v>
      </c>
      <c r="M29" s="11">
        <f t="shared" si="9"/>
        <v>0</v>
      </c>
      <c r="N29" s="12">
        <f>Genel!G26</f>
        <v>0</v>
      </c>
      <c r="O29" s="2"/>
    </row>
    <row r="30" spans="1:16">
      <c r="A30" s="9">
        <v>26</v>
      </c>
      <c r="B30" s="10">
        <f>Genel!A27</f>
        <v>0</v>
      </c>
      <c r="C30" s="10">
        <f>Genel!B27</f>
        <v>0</v>
      </c>
      <c r="D30" s="11">
        <f t="shared" si="0"/>
        <v>0</v>
      </c>
      <c r="E30" s="11">
        <f t="shared" si="1"/>
        <v>0</v>
      </c>
      <c r="F30" s="11">
        <f t="shared" si="2"/>
        <v>0</v>
      </c>
      <c r="G30" s="11">
        <f t="shared" si="3"/>
        <v>0</v>
      </c>
      <c r="H30" s="11">
        <f t="shared" si="4"/>
        <v>0</v>
      </c>
      <c r="I30" s="11">
        <f t="shared" si="5"/>
        <v>0</v>
      </c>
      <c r="J30" s="11">
        <f t="shared" si="6"/>
        <v>0</v>
      </c>
      <c r="K30" s="11">
        <f t="shared" si="7"/>
        <v>0</v>
      </c>
      <c r="L30" s="11">
        <f t="shared" si="8"/>
        <v>0</v>
      </c>
      <c r="M30" s="11">
        <f t="shared" si="9"/>
        <v>0</v>
      </c>
      <c r="N30" s="12">
        <f>Genel!G27</f>
        <v>0</v>
      </c>
      <c r="O30" s="2"/>
    </row>
    <row r="31" spans="1:16">
      <c r="A31" s="9">
        <v>27</v>
      </c>
      <c r="B31" s="10">
        <f>Genel!A28</f>
        <v>0</v>
      </c>
      <c r="C31" s="10">
        <f>Genel!B28</f>
        <v>0</v>
      </c>
      <c r="D31" s="11">
        <f t="shared" si="0"/>
        <v>0</v>
      </c>
      <c r="E31" s="11">
        <f t="shared" si="1"/>
        <v>0</v>
      </c>
      <c r="F31" s="11">
        <f t="shared" si="2"/>
        <v>0</v>
      </c>
      <c r="G31" s="11">
        <f t="shared" si="3"/>
        <v>0</v>
      </c>
      <c r="H31" s="11">
        <f t="shared" si="4"/>
        <v>0</v>
      </c>
      <c r="I31" s="11">
        <f t="shared" si="5"/>
        <v>0</v>
      </c>
      <c r="J31" s="11">
        <f t="shared" si="6"/>
        <v>0</v>
      </c>
      <c r="K31" s="11">
        <f t="shared" si="7"/>
        <v>0</v>
      </c>
      <c r="L31" s="11">
        <f t="shared" si="8"/>
        <v>0</v>
      </c>
      <c r="M31" s="11">
        <f t="shared" si="9"/>
        <v>0</v>
      </c>
      <c r="N31" s="12">
        <f>Genel!G28</f>
        <v>0</v>
      </c>
      <c r="O31" s="2"/>
    </row>
    <row r="32" spans="1:16">
      <c r="A32" s="9">
        <v>28</v>
      </c>
      <c r="B32" s="10">
        <f>Genel!A29</f>
        <v>0</v>
      </c>
      <c r="C32" s="10">
        <f>Genel!B29</f>
        <v>0</v>
      </c>
      <c r="D32" s="11">
        <f t="shared" si="0"/>
        <v>0</v>
      </c>
      <c r="E32" s="11">
        <f t="shared" si="1"/>
        <v>0</v>
      </c>
      <c r="F32" s="11">
        <f t="shared" si="2"/>
        <v>0</v>
      </c>
      <c r="G32" s="11">
        <f t="shared" si="3"/>
        <v>0</v>
      </c>
      <c r="H32" s="11">
        <f t="shared" si="4"/>
        <v>0</v>
      </c>
      <c r="I32" s="11">
        <f t="shared" si="5"/>
        <v>0</v>
      </c>
      <c r="J32" s="11">
        <f t="shared" si="6"/>
        <v>0</v>
      </c>
      <c r="K32" s="11">
        <f t="shared" si="7"/>
        <v>0</v>
      </c>
      <c r="L32" s="11">
        <f t="shared" si="8"/>
        <v>0</v>
      </c>
      <c r="M32" s="11">
        <f t="shared" si="9"/>
        <v>0</v>
      </c>
      <c r="N32" s="12">
        <f>Genel!G29</f>
        <v>0</v>
      </c>
      <c r="O32" s="2"/>
    </row>
    <row r="33" spans="1:15">
      <c r="A33" s="9">
        <v>29</v>
      </c>
      <c r="B33" s="10">
        <f>Genel!A30</f>
        <v>0</v>
      </c>
      <c r="C33" s="10">
        <f>Genel!B30</f>
        <v>0</v>
      </c>
      <c r="D33" s="11">
        <f t="shared" si="0"/>
        <v>0</v>
      </c>
      <c r="E33" s="11">
        <f t="shared" si="1"/>
        <v>0</v>
      </c>
      <c r="F33" s="11">
        <f t="shared" si="2"/>
        <v>0</v>
      </c>
      <c r="G33" s="11">
        <f t="shared" si="3"/>
        <v>0</v>
      </c>
      <c r="H33" s="11">
        <f t="shared" si="4"/>
        <v>0</v>
      </c>
      <c r="I33" s="11">
        <f t="shared" si="5"/>
        <v>0</v>
      </c>
      <c r="J33" s="11">
        <f t="shared" si="6"/>
        <v>0</v>
      </c>
      <c r="K33" s="11">
        <f t="shared" si="7"/>
        <v>0</v>
      </c>
      <c r="L33" s="11">
        <f t="shared" si="8"/>
        <v>0</v>
      </c>
      <c r="M33" s="11">
        <f t="shared" si="9"/>
        <v>0</v>
      </c>
      <c r="N33" s="12">
        <f>Genel!G30</f>
        <v>0</v>
      </c>
      <c r="O33" s="2"/>
    </row>
    <row r="34" spans="1:15">
      <c r="A34" s="9">
        <v>30</v>
      </c>
      <c r="B34" s="10">
        <f>Genel!A31</f>
        <v>0</v>
      </c>
      <c r="C34" s="10">
        <f>Genel!B31</f>
        <v>0</v>
      </c>
      <c r="D34" s="11">
        <f t="shared" si="0"/>
        <v>0</v>
      </c>
      <c r="E34" s="11">
        <f t="shared" si="1"/>
        <v>0</v>
      </c>
      <c r="F34" s="11">
        <f t="shared" si="2"/>
        <v>0</v>
      </c>
      <c r="G34" s="11">
        <f t="shared" si="3"/>
        <v>0</v>
      </c>
      <c r="H34" s="11">
        <f t="shared" si="4"/>
        <v>0</v>
      </c>
      <c r="I34" s="11">
        <f t="shared" si="5"/>
        <v>0</v>
      </c>
      <c r="J34" s="11">
        <f t="shared" si="6"/>
        <v>0</v>
      </c>
      <c r="K34" s="11">
        <f t="shared" si="7"/>
        <v>0</v>
      </c>
      <c r="L34" s="11">
        <f t="shared" si="8"/>
        <v>0</v>
      </c>
      <c r="M34" s="11">
        <f t="shared" si="9"/>
        <v>0</v>
      </c>
      <c r="N34" s="12">
        <f>Genel!G31</f>
        <v>0</v>
      </c>
      <c r="O34" s="2"/>
    </row>
    <row r="35" spans="1:15">
      <c r="A35" s="9">
        <v>31</v>
      </c>
      <c r="B35" s="10">
        <f>Genel!A32</f>
        <v>0</v>
      </c>
      <c r="C35" s="10">
        <f>Genel!B32</f>
        <v>0</v>
      </c>
      <c r="D35" s="11">
        <f t="shared" si="0"/>
        <v>0</v>
      </c>
      <c r="E35" s="11">
        <f t="shared" si="1"/>
        <v>0</v>
      </c>
      <c r="F35" s="11">
        <f t="shared" si="2"/>
        <v>0</v>
      </c>
      <c r="G35" s="11">
        <f t="shared" si="3"/>
        <v>0</v>
      </c>
      <c r="H35" s="11">
        <f t="shared" si="4"/>
        <v>0</v>
      </c>
      <c r="I35" s="11">
        <f t="shared" si="5"/>
        <v>0</v>
      </c>
      <c r="J35" s="11">
        <f t="shared" si="6"/>
        <v>0</v>
      </c>
      <c r="K35" s="11">
        <f t="shared" si="7"/>
        <v>0</v>
      </c>
      <c r="L35" s="11">
        <f t="shared" si="8"/>
        <v>0</v>
      </c>
      <c r="M35" s="11">
        <f t="shared" si="9"/>
        <v>0</v>
      </c>
      <c r="N35" s="12">
        <f>Genel!G32</f>
        <v>0</v>
      </c>
      <c r="O35" s="2"/>
    </row>
    <row r="36" spans="1:15">
      <c r="A36" s="9">
        <v>32</v>
      </c>
      <c r="B36" s="10">
        <f>Genel!A33</f>
        <v>0</v>
      </c>
      <c r="C36" s="10">
        <f>Genel!B33</f>
        <v>0</v>
      </c>
      <c r="D36" s="11">
        <f t="shared" si="0"/>
        <v>0</v>
      </c>
      <c r="E36" s="11">
        <f t="shared" si="1"/>
        <v>0</v>
      </c>
      <c r="F36" s="11">
        <f t="shared" si="2"/>
        <v>0</v>
      </c>
      <c r="G36" s="11">
        <f t="shared" si="3"/>
        <v>0</v>
      </c>
      <c r="H36" s="11">
        <f t="shared" si="4"/>
        <v>0</v>
      </c>
      <c r="I36" s="11">
        <f t="shared" si="5"/>
        <v>0</v>
      </c>
      <c r="J36" s="11">
        <f t="shared" si="6"/>
        <v>0</v>
      </c>
      <c r="K36" s="11">
        <f t="shared" si="7"/>
        <v>0</v>
      </c>
      <c r="L36" s="11">
        <f t="shared" si="8"/>
        <v>0</v>
      </c>
      <c r="M36" s="11">
        <f t="shared" si="9"/>
        <v>0</v>
      </c>
      <c r="N36" s="12">
        <f>Genel!G33</f>
        <v>0</v>
      </c>
      <c r="O36" s="2"/>
    </row>
    <row r="37" spans="1:15">
      <c r="A37" s="9">
        <v>33</v>
      </c>
      <c r="B37" s="10">
        <f>Genel!A34</f>
        <v>0</v>
      </c>
      <c r="C37" s="10">
        <f>Genel!B34</f>
        <v>0</v>
      </c>
      <c r="D37" s="11">
        <f t="shared" si="0"/>
        <v>0</v>
      </c>
      <c r="E37" s="11">
        <f t="shared" si="1"/>
        <v>0</v>
      </c>
      <c r="F37" s="11">
        <f t="shared" si="2"/>
        <v>0</v>
      </c>
      <c r="G37" s="11">
        <f t="shared" si="3"/>
        <v>0</v>
      </c>
      <c r="H37" s="11">
        <f t="shared" si="4"/>
        <v>0</v>
      </c>
      <c r="I37" s="11">
        <f t="shared" si="5"/>
        <v>0</v>
      </c>
      <c r="J37" s="11">
        <f t="shared" si="6"/>
        <v>0</v>
      </c>
      <c r="K37" s="11">
        <f t="shared" si="7"/>
        <v>0</v>
      </c>
      <c r="L37" s="11">
        <f t="shared" si="8"/>
        <v>0</v>
      </c>
      <c r="M37" s="11">
        <f t="shared" si="9"/>
        <v>0</v>
      </c>
      <c r="N37" s="12">
        <f>Genel!G34</f>
        <v>0</v>
      </c>
      <c r="O37" s="2"/>
    </row>
    <row r="38" spans="1:15">
      <c r="A38" s="9">
        <v>34</v>
      </c>
      <c r="B38" s="10">
        <f>Genel!A35</f>
        <v>0</v>
      </c>
      <c r="C38" s="10">
        <f>Genel!B35</f>
        <v>0</v>
      </c>
      <c r="D38" s="11">
        <f t="shared" si="0"/>
        <v>0</v>
      </c>
      <c r="E38" s="11">
        <f t="shared" si="1"/>
        <v>0</v>
      </c>
      <c r="F38" s="11">
        <f t="shared" si="2"/>
        <v>0</v>
      </c>
      <c r="G38" s="11">
        <f t="shared" si="3"/>
        <v>0</v>
      </c>
      <c r="H38" s="11">
        <f t="shared" si="4"/>
        <v>0</v>
      </c>
      <c r="I38" s="11">
        <f t="shared" si="5"/>
        <v>0</v>
      </c>
      <c r="J38" s="11">
        <f t="shared" si="6"/>
        <v>0</v>
      </c>
      <c r="K38" s="11">
        <f t="shared" si="7"/>
        <v>0</v>
      </c>
      <c r="L38" s="11">
        <f t="shared" si="8"/>
        <v>0</v>
      </c>
      <c r="M38" s="11">
        <f t="shared" si="9"/>
        <v>0</v>
      </c>
      <c r="N38" s="12">
        <f>Genel!G35</f>
        <v>0</v>
      </c>
      <c r="O38" s="2"/>
    </row>
    <row r="39" spans="1:15">
      <c r="A39" s="9">
        <v>35</v>
      </c>
      <c r="B39" s="10">
        <f>Genel!A36</f>
        <v>0</v>
      </c>
      <c r="C39" s="10">
        <f>Genel!B36</f>
        <v>0</v>
      </c>
      <c r="D39" s="11">
        <f t="shared" si="0"/>
        <v>0</v>
      </c>
      <c r="E39" s="11">
        <f t="shared" si="1"/>
        <v>0</v>
      </c>
      <c r="F39" s="11">
        <f t="shared" si="2"/>
        <v>0</v>
      </c>
      <c r="G39" s="11">
        <f t="shared" si="3"/>
        <v>0</v>
      </c>
      <c r="H39" s="11">
        <f t="shared" si="4"/>
        <v>0</v>
      </c>
      <c r="I39" s="11">
        <f t="shared" si="5"/>
        <v>0</v>
      </c>
      <c r="J39" s="11">
        <f t="shared" si="6"/>
        <v>0</v>
      </c>
      <c r="K39" s="11">
        <f t="shared" si="7"/>
        <v>0</v>
      </c>
      <c r="L39" s="11">
        <f t="shared" si="8"/>
        <v>0</v>
      </c>
      <c r="M39" s="11">
        <f t="shared" si="9"/>
        <v>0</v>
      </c>
      <c r="N39" s="12">
        <f>Genel!G36</f>
        <v>0</v>
      </c>
      <c r="O39" s="2"/>
    </row>
    <row r="40" spans="1:15">
      <c r="A40" s="9">
        <v>36</v>
      </c>
      <c r="B40" s="10">
        <f>Genel!A37</f>
        <v>0</v>
      </c>
      <c r="C40" s="10">
        <f>Genel!B37</f>
        <v>0</v>
      </c>
      <c r="D40" s="11">
        <f t="shared" si="0"/>
        <v>0</v>
      </c>
      <c r="E40" s="11">
        <f t="shared" si="1"/>
        <v>0</v>
      </c>
      <c r="F40" s="11">
        <f t="shared" si="2"/>
        <v>0</v>
      </c>
      <c r="G40" s="11">
        <f t="shared" si="3"/>
        <v>0</v>
      </c>
      <c r="H40" s="11">
        <f t="shared" si="4"/>
        <v>0</v>
      </c>
      <c r="I40" s="11">
        <f t="shared" si="5"/>
        <v>0</v>
      </c>
      <c r="J40" s="11">
        <f t="shared" si="6"/>
        <v>0</v>
      </c>
      <c r="K40" s="11">
        <f t="shared" si="7"/>
        <v>0</v>
      </c>
      <c r="L40" s="11">
        <f t="shared" si="8"/>
        <v>0</v>
      </c>
      <c r="M40" s="11">
        <f t="shared" si="9"/>
        <v>0</v>
      </c>
      <c r="N40" s="12">
        <f>Genel!G37</f>
        <v>0</v>
      </c>
      <c r="O40" s="2"/>
    </row>
    <row r="41" spans="1:15">
      <c r="A41" s="9">
        <v>37</v>
      </c>
      <c r="B41" s="10">
        <f>Genel!A38</f>
        <v>0</v>
      </c>
      <c r="C41" s="10">
        <f>Genel!B38</f>
        <v>0</v>
      </c>
      <c r="D41" s="11">
        <f t="shared" si="0"/>
        <v>0</v>
      </c>
      <c r="E41" s="11">
        <f t="shared" si="1"/>
        <v>0</v>
      </c>
      <c r="F41" s="11">
        <f t="shared" si="2"/>
        <v>0</v>
      </c>
      <c r="G41" s="11">
        <f t="shared" si="3"/>
        <v>0</v>
      </c>
      <c r="H41" s="11">
        <f t="shared" si="4"/>
        <v>0</v>
      </c>
      <c r="I41" s="11">
        <f t="shared" si="5"/>
        <v>0</v>
      </c>
      <c r="J41" s="11">
        <f t="shared" si="6"/>
        <v>0</v>
      </c>
      <c r="K41" s="11">
        <f t="shared" si="7"/>
        <v>0</v>
      </c>
      <c r="L41" s="11">
        <f t="shared" si="8"/>
        <v>0</v>
      </c>
      <c r="M41" s="11">
        <f t="shared" si="9"/>
        <v>0</v>
      </c>
      <c r="N41" s="12">
        <f>Genel!G38</f>
        <v>0</v>
      </c>
      <c r="O41" s="2"/>
    </row>
    <row r="42" spans="1:15">
      <c r="A42" s="9">
        <v>38</v>
      </c>
      <c r="B42" s="10">
        <f>Genel!A39</f>
        <v>0</v>
      </c>
      <c r="C42" s="10">
        <f>Genel!B39</f>
        <v>0</v>
      </c>
      <c r="D42" s="11">
        <f t="shared" si="0"/>
        <v>0</v>
      </c>
      <c r="E42" s="11">
        <f t="shared" si="1"/>
        <v>0</v>
      </c>
      <c r="F42" s="11">
        <f t="shared" si="2"/>
        <v>0</v>
      </c>
      <c r="G42" s="11">
        <f t="shared" si="3"/>
        <v>0</v>
      </c>
      <c r="H42" s="11">
        <f t="shared" si="4"/>
        <v>0</v>
      </c>
      <c r="I42" s="11">
        <f t="shared" si="5"/>
        <v>0</v>
      </c>
      <c r="J42" s="11">
        <f t="shared" si="6"/>
        <v>0</v>
      </c>
      <c r="K42" s="11">
        <f t="shared" si="7"/>
        <v>0</v>
      </c>
      <c r="L42" s="11">
        <f t="shared" si="8"/>
        <v>0</v>
      </c>
      <c r="M42" s="11">
        <f t="shared" si="9"/>
        <v>0</v>
      </c>
      <c r="N42" s="12">
        <f>Genel!G39</f>
        <v>0</v>
      </c>
      <c r="O42" s="2"/>
    </row>
    <row r="43" spans="1:15">
      <c r="A43" s="9">
        <v>39</v>
      </c>
      <c r="B43" s="10">
        <f>Genel!A40</f>
        <v>0</v>
      </c>
      <c r="C43" s="10">
        <f>Genel!B40</f>
        <v>0</v>
      </c>
      <c r="D43" s="11">
        <f t="shared" si="0"/>
        <v>0</v>
      </c>
      <c r="E43" s="11">
        <f t="shared" si="1"/>
        <v>0</v>
      </c>
      <c r="F43" s="11">
        <f t="shared" si="2"/>
        <v>0</v>
      </c>
      <c r="G43" s="11">
        <f t="shared" si="3"/>
        <v>0</v>
      </c>
      <c r="H43" s="11">
        <f t="shared" si="4"/>
        <v>0</v>
      </c>
      <c r="I43" s="11">
        <f t="shared" si="5"/>
        <v>0</v>
      </c>
      <c r="J43" s="11">
        <f t="shared" si="6"/>
        <v>0</v>
      </c>
      <c r="K43" s="11">
        <f t="shared" si="7"/>
        <v>0</v>
      </c>
      <c r="L43" s="11">
        <f t="shared" si="8"/>
        <v>0</v>
      </c>
      <c r="M43" s="11">
        <f t="shared" si="9"/>
        <v>0</v>
      </c>
      <c r="N43" s="12">
        <f>Genel!G40</f>
        <v>0</v>
      </c>
      <c r="O43" s="2"/>
    </row>
    <row r="44" spans="1:15">
      <c r="A44" s="9">
        <v>40</v>
      </c>
      <c r="B44" s="10">
        <f>Genel!A41</f>
        <v>0</v>
      </c>
      <c r="C44" s="10">
        <f>Genel!B41</f>
        <v>0</v>
      </c>
      <c r="D44" s="11">
        <f t="shared" si="0"/>
        <v>0</v>
      </c>
      <c r="E44" s="11">
        <f t="shared" si="1"/>
        <v>0</v>
      </c>
      <c r="F44" s="11">
        <f t="shared" si="2"/>
        <v>0</v>
      </c>
      <c r="G44" s="11">
        <f t="shared" si="3"/>
        <v>0</v>
      </c>
      <c r="H44" s="11">
        <f t="shared" si="4"/>
        <v>0</v>
      </c>
      <c r="I44" s="11">
        <f t="shared" si="5"/>
        <v>0</v>
      </c>
      <c r="J44" s="11">
        <f t="shared" si="6"/>
        <v>0</v>
      </c>
      <c r="K44" s="11">
        <f t="shared" si="7"/>
        <v>0</v>
      </c>
      <c r="L44" s="11">
        <f t="shared" si="8"/>
        <v>0</v>
      </c>
      <c r="M44" s="11">
        <f t="shared" si="9"/>
        <v>0</v>
      </c>
      <c r="N44" s="12">
        <f>Genel!G41</f>
        <v>0</v>
      </c>
      <c r="O44" s="2"/>
    </row>
    <row r="45" spans="1:15">
      <c r="A45" s="9">
        <v>41</v>
      </c>
      <c r="B45" s="10">
        <f>Genel!A42</f>
        <v>0</v>
      </c>
      <c r="C45" s="10">
        <f>Genel!B42</f>
        <v>0</v>
      </c>
      <c r="D45" s="11">
        <f t="shared" si="0"/>
        <v>0</v>
      </c>
      <c r="E45" s="11">
        <f t="shared" si="1"/>
        <v>0</v>
      </c>
      <c r="F45" s="11">
        <f t="shared" si="2"/>
        <v>0</v>
      </c>
      <c r="G45" s="11">
        <f t="shared" si="3"/>
        <v>0</v>
      </c>
      <c r="H45" s="11">
        <f t="shared" si="4"/>
        <v>0</v>
      </c>
      <c r="I45" s="11">
        <f t="shared" si="5"/>
        <v>0</v>
      </c>
      <c r="J45" s="11">
        <f t="shared" si="6"/>
        <v>0</v>
      </c>
      <c r="K45" s="11">
        <f t="shared" si="7"/>
        <v>0</v>
      </c>
      <c r="L45" s="11">
        <f t="shared" si="8"/>
        <v>0</v>
      </c>
      <c r="M45" s="11">
        <f t="shared" si="9"/>
        <v>0</v>
      </c>
      <c r="N45" s="12">
        <f>Genel!G42</f>
        <v>0</v>
      </c>
      <c r="O45" s="2"/>
    </row>
    <row r="46" spans="1:15">
      <c r="A46" s="9">
        <v>42</v>
      </c>
      <c r="B46" s="10">
        <f>Genel!A43</f>
        <v>0</v>
      </c>
      <c r="C46" s="10">
        <f>Genel!B43</f>
        <v>0</v>
      </c>
      <c r="D46" s="11">
        <f t="shared" si="0"/>
        <v>0</v>
      </c>
      <c r="E46" s="11">
        <f t="shared" si="1"/>
        <v>0</v>
      </c>
      <c r="F46" s="11">
        <f t="shared" si="2"/>
        <v>0</v>
      </c>
      <c r="G46" s="11">
        <f t="shared" si="3"/>
        <v>0</v>
      </c>
      <c r="H46" s="11">
        <f t="shared" si="4"/>
        <v>0</v>
      </c>
      <c r="I46" s="11">
        <f t="shared" si="5"/>
        <v>0</v>
      </c>
      <c r="J46" s="11">
        <f t="shared" si="6"/>
        <v>0</v>
      </c>
      <c r="K46" s="11">
        <f t="shared" si="7"/>
        <v>0</v>
      </c>
      <c r="L46" s="11">
        <f t="shared" si="8"/>
        <v>0</v>
      </c>
      <c r="M46" s="11">
        <f t="shared" si="9"/>
        <v>0</v>
      </c>
      <c r="N46" s="12">
        <f>Genel!G43</f>
        <v>0</v>
      </c>
      <c r="O46" s="2"/>
    </row>
    <row r="47" spans="1:15">
      <c r="A47" s="9">
        <v>43</v>
      </c>
      <c r="B47" s="10">
        <f>Genel!A44</f>
        <v>0</v>
      </c>
      <c r="C47" s="10">
        <f>Genel!B44</f>
        <v>0</v>
      </c>
      <c r="D47" s="11">
        <f t="shared" si="0"/>
        <v>0</v>
      </c>
      <c r="E47" s="11">
        <f t="shared" si="1"/>
        <v>0</v>
      </c>
      <c r="F47" s="11">
        <f t="shared" si="2"/>
        <v>0</v>
      </c>
      <c r="G47" s="11">
        <f t="shared" si="3"/>
        <v>0</v>
      </c>
      <c r="H47" s="11">
        <f t="shared" si="4"/>
        <v>0</v>
      </c>
      <c r="I47" s="11">
        <f t="shared" si="5"/>
        <v>0</v>
      </c>
      <c r="J47" s="11">
        <f t="shared" si="6"/>
        <v>0</v>
      </c>
      <c r="K47" s="11">
        <f t="shared" si="7"/>
        <v>0</v>
      </c>
      <c r="L47" s="11">
        <f t="shared" si="8"/>
        <v>0</v>
      </c>
      <c r="M47" s="11">
        <f t="shared" si="9"/>
        <v>0</v>
      </c>
      <c r="N47" s="12">
        <f>Genel!G44</f>
        <v>0</v>
      </c>
      <c r="O47" s="2"/>
    </row>
    <row r="48" spans="1:15">
      <c r="A48" s="9">
        <v>44</v>
      </c>
      <c r="B48" s="10">
        <f>Genel!A45</f>
        <v>0</v>
      </c>
      <c r="C48" s="10">
        <f>Genel!B45</f>
        <v>0</v>
      </c>
      <c r="D48" s="11">
        <f t="shared" si="0"/>
        <v>0</v>
      </c>
      <c r="E48" s="11">
        <f t="shared" si="1"/>
        <v>0</v>
      </c>
      <c r="F48" s="11">
        <f t="shared" si="2"/>
        <v>0</v>
      </c>
      <c r="G48" s="11">
        <f t="shared" si="3"/>
        <v>0</v>
      </c>
      <c r="H48" s="11">
        <f t="shared" si="4"/>
        <v>0</v>
      </c>
      <c r="I48" s="11">
        <f t="shared" si="5"/>
        <v>0</v>
      </c>
      <c r="J48" s="11">
        <f t="shared" si="6"/>
        <v>0</v>
      </c>
      <c r="K48" s="11">
        <f t="shared" si="7"/>
        <v>0</v>
      </c>
      <c r="L48" s="11">
        <f t="shared" si="8"/>
        <v>0</v>
      </c>
      <c r="M48" s="11">
        <f t="shared" si="9"/>
        <v>0</v>
      </c>
      <c r="N48" s="12">
        <f>Genel!G45</f>
        <v>0</v>
      </c>
      <c r="O48" s="2"/>
    </row>
    <row r="49" spans="1:15">
      <c r="A49" s="9">
        <v>45</v>
      </c>
      <c r="B49" s="10">
        <f>Genel!A46</f>
        <v>0</v>
      </c>
      <c r="C49" s="10">
        <f>Genel!B46</f>
        <v>0</v>
      </c>
      <c r="D49" s="11">
        <f t="shared" si="0"/>
        <v>0</v>
      </c>
      <c r="E49" s="11">
        <f t="shared" si="1"/>
        <v>0</v>
      </c>
      <c r="F49" s="11">
        <f t="shared" si="2"/>
        <v>0</v>
      </c>
      <c r="G49" s="11">
        <f t="shared" si="3"/>
        <v>0</v>
      </c>
      <c r="H49" s="11">
        <f t="shared" si="4"/>
        <v>0</v>
      </c>
      <c r="I49" s="11">
        <f t="shared" si="5"/>
        <v>0</v>
      </c>
      <c r="J49" s="11">
        <f t="shared" si="6"/>
        <v>0</v>
      </c>
      <c r="K49" s="11">
        <f t="shared" si="7"/>
        <v>0</v>
      </c>
      <c r="L49" s="11">
        <f t="shared" si="8"/>
        <v>0</v>
      </c>
      <c r="M49" s="11">
        <f t="shared" si="9"/>
        <v>0</v>
      </c>
      <c r="N49" s="12">
        <f>Genel!G46</f>
        <v>0</v>
      </c>
      <c r="O49" s="2"/>
    </row>
    <row r="50" spans="1:15">
      <c r="A50" s="9">
        <v>46</v>
      </c>
      <c r="B50" s="10">
        <f>Genel!A47</f>
        <v>0</v>
      </c>
      <c r="C50" s="10">
        <f>Genel!B47</f>
        <v>0</v>
      </c>
      <c r="D50" s="11">
        <f t="shared" si="0"/>
        <v>0</v>
      </c>
      <c r="E50" s="11">
        <f t="shared" si="1"/>
        <v>0</v>
      </c>
      <c r="F50" s="11">
        <f t="shared" si="2"/>
        <v>0</v>
      </c>
      <c r="G50" s="11">
        <f t="shared" si="3"/>
        <v>0</v>
      </c>
      <c r="H50" s="11">
        <f t="shared" si="4"/>
        <v>0</v>
      </c>
      <c r="I50" s="11">
        <f t="shared" si="5"/>
        <v>0</v>
      </c>
      <c r="J50" s="11">
        <f t="shared" si="6"/>
        <v>0</v>
      </c>
      <c r="K50" s="11">
        <f t="shared" si="7"/>
        <v>0</v>
      </c>
      <c r="L50" s="11">
        <f t="shared" si="8"/>
        <v>0</v>
      </c>
      <c r="M50" s="11">
        <f t="shared" si="9"/>
        <v>0</v>
      </c>
      <c r="N50" s="12">
        <f>Genel!G47</f>
        <v>0</v>
      </c>
      <c r="O50" s="2"/>
    </row>
    <row r="51" spans="1:15">
      <c r="A51" s="9">
        <v>47</v>
      </c>
      <c r="B51" s="10">
        <f>Genel!A48</f>
        <v>0</v>
      </c>
      <c r="C51" s="10">
        <f>Genel!B48</f>
        <v>0</v>
      </c>
      <c r="D51" s="11">
        <f t="shared" si="0"/>
        <v>0</v>
      </c>
      <c r="E51" s="11">
        <f t="shared" si="1"/>
        <v>0</v>
      </c>
      <c r="F51" s="11">
        <f t="shared" si="2"/>
        <v>0</v>
      </c>
      <c r="G51" s="11">
        <f t="shared" si="3"/>
        <v>0</v>
      </c>
      <c r="H51" s="11">
        <f t="shared" si="4"/>
        <v>0</v>
      </c>
      <c r="I51" s="11">
        <f t="shared" si="5"/>
        <v>0</v>
      </c>
      <c r="J51" s="11">
        <f t="shared" si="6"/>
        <v>0</v>
      </c>
      <c r="K51" s="11">
        <f t="shared" si="7"/>
        <v>0</v>
      </c>
      <c r="L51" s="11">
        <f t="shared" si="8"/>
        <v>0</v>
      </c>
      <c r="M51" s="11">
        <f t="shared" si="9"/>
        <v>0</v>
      </c>
      <c r="N51" s="12">
        <f>Genel!G48</f>
        <v>0</v>
      </c>
      <c r="O51" s="2"/>
    </row>
    <row r="52" spans="1:15">
      <c r="A52" s="9">
        <v>48</v>
      </c>
      <c r="B52" s="10">
        <f>Genel!A49</f>
        <v>0</v>
      </c>
      <c r="C52" s="10">
        <f>Genel!B49</f>
        <v>0</v>
      </c>
      <c r="D52" s="11">
        <f t="shared" si="0"/>
        <v>0</v>
      </c>
      <c r="E52" s="11">
        <f t="shared" si="1"/>
        <v>0</v>
      </c>
      <c r="F52" s="11">
        <f t="shared" si="2"/>
        <v>0</v>
      </c>
      <c r="G52" s="11">
        <f t="shared" si="3"/>
        <v>0</v>
      </c>
      <c r="H52" s="11">
        <f t="shared" si="4"/>
        <v>0</v>
      </c>
      <c r="I52" s="11">
        <f t="shared" si="5"/>
        <v>0</v>
      </c>
      <c r="J52" s="11">
        <f t="shared" si="6"/>
        <v>0</v>
      </c>
      <c r="K52" s="11">
        <f t="shared" si="7"/>
        <v>0</v>
      </c>
      <c r="L52" s="11">
        <f t="shared" si="8"/>
        <v>0</v>
      </c>
      <c r="M52" s="11">
        <f t="shared" si="9"/>
        <v>0</v>
      </c>
      <c r="N52" s="12">
        <f>Genel!G49</f>
        <v>0</v>
      </c>
      <c r="O52" s="2"/>
    </row>
    <row r="53" spans="1:15">
      <c r="A53" s="9">
        <v>49</v>
      </c>
      <c r="B53" s="10">
        <f>Genel!A50</f>
        <v>0</v>
      </c>
      <c r="C53" s="10">
        <f>Genel!B50</f>
        <v>0</v>
      </c>
      <c r="D53" s="11">
        <f t="shared" si="0"/>
        <v>0</v>
      </c>
      <c r="E53" s="11">
        <f t="shared" si="1"/>
        <v>0</v>
      </c>
      <c r="F53" s="11">
        <f t="shared" si="2"/>
        <v>0</v>
      </c>
      <c r="G53" s="11">
        <f t="shared" si="3"/>
        <v>0</v>
      </c>
      <c r="H53" s="11">
        <f t="shared" si="4"/>
        <v>0</v>
      </c>
      <c r="I53" s="11">
        <f t="shared" si="5"/>
        <v>0</v>
      </c>
      <c r="J53" s="11">
        <f t="shared" si="6"/>
        <v>0</v>
      </c>
      <c r="K53" s="11">
        <f t="shared" si="7"/>
        <v>0</v>
      </c>
      <c r="L53" s="11">
        <f t="shared" si="8"/>
        <v>0</v>
      </c>
      <c r="M53" s="11">
        <f t="shared" si="9"/>
        <v>0</v>
      </c>
      <c r="N53" s="12">
        <f>Genel!G50</f>
        <v>0</v>
      </c>
      <c r="O53" s="2"/>
    </row>
    <row r="54" spans="1:15">
      <c r="A54" s="9">
        <v>50</v>
      </c>
      <c r="B54" s="10">
        <f>Genel!A51</f>
        <v>0</v>
      </c>
      <c r="C54" s="10">
        <f>Genel!B51</f>
        <v>0</v>
      </c>
      <c r="D54" s="11">
        <f t="shared" si="0"/>
        <v>0</v>
      </c>
      <c r="E54" s="11">
        <f t="shared" si="1"/>
        <v>0</v>
      </c>
      <c r="F54" s="11">
        <f t="shared" si="2"/>
        <v>0</v>
      </c>
      <c r="G54" s="11">
        <f t="shared" si="3"/>
        <v>0</v>
      </c>
      <c r="H54" s="11">
        <f t="shared" si="4"/>
        <v>0</v>
      </c>
      <c r="I54" s="11">
        <f t="shared" si="5"/>
        <v>0</v>
      </c>
      <c r="J54" s="11">
        <f t="shared" si="6"/>
        <v>0</v>
      </c>
      <c r="K54" s="11">
        <f t="shared" si="7"/>
        <v>0</v>
      </c>
      <c r="L54" s="11">
        <f t="shared" si="8"/>
        <v>0</v>
      </c>
      <c r="M54" s="11">
        <f t="shared" si="9"/>
        <v>0</v>
      </c>
      <c r="N54" s="12">
        <f>Genel!G51</f>
        <v>0</v>
      </c>
      <c r="O54" s="2"/>
    </row>
    <row r="55" spans="1:15" hidden="1">
      <c r="A55" s="9">
        <v>51</v>
      </c>
      <c r="B55" s="10">
        <f>Genel!A52</f>
        <v>0</v>
      </c>
      <c r="C55" s="10">
        <f>Genel!B52</f>
        <v>0</v>
      </c>
      <c r="D55" s="11">
        <f t="shared" si="0"/>
        <v>0</v>
      </c>
      <c r="E55" s="11">
        <f t="shared" si="1"/>
        <v>0</v>
      </c>
      <c r="F55" s="11">
        <f t="shared" si="2"/>
        <v>0</v>
      </c>
      <c r="G55" s="11">
        <f t="shared" si="3"/>
        <v>0</v>
      </c>
      <c r="H55" s="11">
        <f t="shared" si="4"/>
        <v>0</v>
      </c>
      <c r="I55" s="11">
        <f t="shared" si="5"/>
        <v>0</v>
      </c>
      <c r="J55" s="11">
        <f t="shared" si="6"/>
        <v>0</v>
      </c>
      <c r="K55" s="11">
        <f t="shared" si="7"/>
        <v>0</v>
      </c>
      <c r="L55" s="11">
        <f t="shared" si="8"/>
        <v>0</v>
      </c>
      <c r="M55" s="11">
        <f t="shared" si="9"/>
        <v>0</v>
      </c>
      <c r="N55" s="12">
        <f>Genel!G52</f>
        <v>0</v>
      </c>
      <c r="O55" s="2"/>
    </row>
    <row r="56" spans="1:15" ht="6" customHeight="1">
      <c r="A56" s="13"/>
      <c r="B56" s="13"/>
      <c r="C56" s="13"/>
      <c r="D56" s="13"/>
      <c r="E56" s="13"/>
      <c r="F56" s="13"/>
      <c r="G56" s="13"/>
      <c r="H56" s="13"/>
      <c r="I56" s="13"/>
      <c r="J56" s="13"/>
      <c r="K56" s="13"/>
      <c r="L56" s="13"/>
      <c r="M56" s="13"/>
      <c r="N56" s="14"/>
      <c r="O56" s="2"/>
    </row>
    <row r="57" spans="1:15" ht="17.25" hidden="1" customHeight="1">
      <c r="A57" s="13"/>
      <c r="B57" s="13"/>
      <c r="C57" s="13"/>
      <c r="D57" s="13"/>
      <c r="E57" s="13"/>
      <c r="F57" s="13"/>
      <c r="G57" s="13"/>
      <c r="H57" s="13"/>
      <c r="I57" s="13"/>
      <c r="J57" s="13"/>
      <c r="K57" s="13"/>
      <c r="L57" s="13"/>
      <c r="M57" s="13"/>
      <c r="N57" s="14"/>
      <c r="O57" s="2"/>
    </row>
    <row r="58" spans="1:15">
      <c r="A58" s="13"/>
      <c r="B58" s="15"/>
      <c r="L58" s="13" t="str">
        <f>Genel!S7</f>
        <v>Mustafa ERGÜL</v>
      </c>
      <c r="N58" s="14"/>
      <c r="O58" s="2"/>
    </row>
    <row r="59" spans="1:15">
      <c r="A59" s="13"/>
      <c r="B59" s="13"/>
      <c r="C59" s="13"/>
      <c r="D59" s="13"/>
      <c r="E59" s="13"/>
      <c r="F59" s="13"/>
      <c r="G59" s="13"/>
      <c r="H59" s="13"/>
      <c r="I59" s="13"/>
      <c r="J59" s="13"/>
      <c r="L59" s="15" t="str">
        <f>Genel!S8</f>
        <v>Matematik Öğretmeni</v>
      </c>
      <c r="N59" s="14"/>
      <c r="O59" s="2"/>
    </row>
    <row r="64" spans="1:15">
      <c r="C64" s="4"/>
      <c r="D64" s="13"/>
      <c r="E64" s="13"/>
      <c r="F64" s="13"/>
      <c r="G64" s="13"/>
      <c r="H64" s="13"/>
      <c r="I64" s="4"/>
      <c r="J64" s="4"/>
      <c r="K64" s="122"/>
      <c r="L64" s="122"/>
      <c r="M64" s="122"/>
    </row>
    <row r="65" spans="3:13">
      <c r="C65" s="4"/>
      <c r="D65" s="15"/>
      <c r="E65" s="15"/>
      <c r="F65" s="15"/>
      <c r="G65" s="15"/>
      <c r="H65" s="15"/>
      <c r="I65" s="4"/>
      <c r="J65" s="4"/>
      <c r="K65" s="123"/>
      <c r="L65" s="123"/>
      <c r="M65" s="123"/>
    </row>
  </sheetData>
  <mergeCells count="5">
    <mergeCell ref="A1:N1"/>
    <mergeCell ref="K64:M64"/>
    <mergeCell ref="K65:M65"/>
    <mergeCell ref="A2:N2"/>
    <mergeCell ref="A3:N3"/>
  </mergeCells>
  <phoneticPr fontId="15" type="noConversion"/>
  <pageMargins left="0.43" right="0.19685039370078741" top="0.44" bottom="0.35" header="0.31496062992125984" footer="0.27559055118110237"/>
  <pageSetup paperSize="9" scale="78" orientation="portrait" r:id="rId1"/>
  <rowBreaks count="1" manualBreakCount="1">
    <brk id="59" max="13" man="1"/>
  </rowBreaks>
</worksheet>
</file>

<file path=xl/worksheets/sheet3.xml><?xml version="1.0" encoding="utf-8"?>
<worksheet xmlns="http://schemas.openxmlformats.org/spreadsheetml/2006/main" xmlns:r="http://schemas.openxmlformats.org/officeDocument/2006/relationships">
  <sheetPr enableFormatConditionsCalculation="0">
    <tabColor indexed="10"/>
  </sheetPr>
  <dimension ref="A1:P59"/>
  <sheetViews>
    <sheetView showZeros="0" view="pageBreakPreview" zoomScale="60" zoomScaleNormal="55" workbookViewId="0">
      <selection activeCell="N5" sqref="N5"/>
    </sheetView>
  </sheetViews>
  <sheetFormatPr defaultRowHeight="15"/>
  <cols>
    <col min="1" max="1" width="4.140625" style="16" customWidth="1"/>
    <col min="2" max="2" width="5.140625" style="16" customWidth="1"/>
    <col min="3" max="3" width="23.42578125" style="16" customWidth="1"/>
    <col min="4" max="5" width="4.7109375" style="17" customWidth="1"/>
    <col min="6" max="6" width="7.42578125" style="17" customWidth="1"/>
    <col min="7" max="7" width="6.7109375" style="17" customWidth="1"/>
    <col min="8" max="8" width="4.7109375" style="17" customWidth="1"/>
    <col min="9" max="9" width="6.28515625" style="17" customWidth="1"/>
    <col min="10" max="10" width="6.140625" style="17" customWidth="1"/>
    <col min="11" max="11" width="6.7109375" style="17" customWidth="1"/>
    <col min="12" max="12" width="5.140625" style="17" customWidth="1"/>
    <col min="13" max="13" width="9.140625" style="17"/>
    <col min="14" max="14" width="11" style="18" customWidth="1"/>
    <col min="15" max="15" width="3.5703125" style="16" customWidth="1"/>
    <col min="16" max="16" width="4.28515625" style="4" customWidth="1"/>
    <col min="17" max="17" width="5.42578125" style="4" customWidth="1"/>
    <col min="18" max="18" width="4.5703125" style="4" customWidth="1"/>
    <col min="19" max="16384" width="9.140625" style="4"/>
  </cols>
  <sheetData>
    <row r="1" spans="1:16" ht="24.75" customHeight="1">
      <c r="A1" s="121" t="str">
        <f>Genel!S10</f>
        <v xml:space="preserve">İSTİKLAL ORTAOKULU 
</v>
      </c>
      <c r="B1" s="121"/>
      <c r="C1" s="121"/>
      <c r="D1" s="121"/>
      <c r="E1" s="121"/>
      <c r="F1" s="121"/>
      <c r="G1" s="121"/>
      <c r="H1" s="121"/>
      <c r="I1" s="121"/>
      <c r="J1" s="121"/>
      <c r="K1" s="121"/>
      <c r="L1" s="121"/>
      <c r="M1" s="121"/>
      <c r="N1" s="121"/>
    </row>
    <row r="2" spans="1:16" ht="33" customHeight="1">
      <c r="A2" s="126" t="s">
        <v>56</v>
      </c>
      <c r="B2" s="126"/>
      <c r="C2" s="126"/>
      <c r="D2" s="126"/>
      <c r="E2" s="126"/>
      <c r="F2" s="126"/>
      <c r="G2" s="126"/>
      <c r="H2" s="126"/>
      <c r="I2" s="126"/>
      <c r="J2" s="126"/>
      <c r="K2" s="126"/>
      <c r="L2" s="126"/>
      <c r="M2" s="126"/>
      <c r="N2" s="126"/>
      <c r="O2" s="2"/>
      <c r="P2" s="3"/>
    </row>
    <row r="3" spans="1:16" ht="18.75" customHeight="1">
      <c r="A3" s="127" t="str">
        <f>Genel!S18</f>
        <v>5 A SINIFI</v>
      </c>
      <c r="B3" s="127"/>
      <c r="C3" s="127"/>
      <c r="D3" s="127"/>
      <c r="E3" s="127"/>
      <c r="F3" s="127"/>
      <c r="G3" s="127"/>
      <c r="H3" s="127"/>
      <c r="I3" s="127"/>
      <c r="J3" s="127"/>
      <c r="K3" s="127"/>
      <c r="L3" s="127"/>
      <c r="M3" s="127"/>
      <c r="N3" s="127"/>
      <c r="O3" s="2"/>
      <c r="P3" s="3"/>
    </row>
    <row r="4" spans="1:16" ht="157.5" customHeight="1">
      <c r="A4" s="5" t="s">
        <v>12</v>
      </c>
      <c r="B4" s="5" t="s">
        <v>11</v>
      </c>
      <c r="C4" s="6" t="s">
        <v>28</v>
      </c>
      <c r="D4" s="19" t="s">
        <v>2</v>
      </c>
      <c r="E4" s="19" t="s">
        <v>3</v>
      </c>
      <c r="F4" s="19" t="s">
        <v>7</v>
      </c>
      <c r="G4" s="19" t="s">
        <v>10</v>
      </c>
      <c r="H4" s="19" t="s">
        <v>9</v>
      </c>
      <c r="I4" s="19" t="s">
        <v>8</v>
      </c>
      <c r="J4" s="19" t="s">
        <v>6</v>
      </c>
      <c r="K4" s="19" t="s">
        <v>5</v>
      </c>
      <c r="L4" s="19" t="s">
        <v>4</v>
      </c>
      <c r="M4" s="20" t="s">
        <v>1</v>
      </c>
      <c r="N4" s="5" t="s">
        <v>0</v>
      </c>
      <c r="O4" s="2"/>
      <c r="P4" s="3"/>
    </row>
    <row r="5" spans="1:16">
      <c r="A5" s="9">
        <v>1</v>
      </c>
      <c r="B5" s="10">
        <f>Genel!A2</f>
        <v>400</v>
      </c>
      <c r="C5" s="10" t="str">
        <f>Genel!B2</f>
        <v>ŞEVVAL TEKE</v>
      </c>
      <c r="D5" s="11">
        <f>($N5-MOD($N5,10))/10+IF(MOD($N5,10)&gt;0,1,0)</f>
        <v>9</v>
      </c>
      <c r="E5" s="11">
        <f>($N5-MOD($N5,10))/10+IF(MOD($N5,10)&gt;1,1,0)</f>
        <v>9</v>
      </c>
      <c r="F5" s="11">
        <f>($N5-MOD($N5,10))/10+IF(MOD($N5,10)&gt;2,1,0)</f>
        <v>9</v>
      </c>
      <c r="G5" s="11">
        <f>($N5-MOD($N5,10))/10+IF(MOD($N5,10)&gt;3,1,0)</f>
        <v>9</v>
      </c>
      <c r="H5" s="11">
        <f>($N5-MOD($N5,10))/10+IF(MOD($N5,10)&gt;4,1,0)</f>
        <v>9</v>
      </c>
      <c r="I5" s="11">
        <f>($N5-MOD($N5,10))/10+IF(MOD($N5,10)&gt;5,1,0)</f>
        <v>9</v>
      </c>
      <c r="J5" s="11">
        <f>($N5-MOD($N5,10))/10+IF(MOD($N5,10)&gt;6,1,0)</f>
        <v>9</v>
      </c>
      <c r="K5" s="11">
        <f>($N5-MOD($N5,10))/10+IF(MOD($N5,10)&gt;7,1,0)</f>
        <v>9</v>
      </c>
      <c r="L5" s="11">
        <f>($N5-MOD($N5,10))/10+IF(MOD($N5,10)&gt;8,1,0)</f>
        <v>9</v>
      </c>
      <c r="M5" s="11">
        <f>($N5-MOD($N5,10))/10+IF(MOD($N5,10)&gt;9,1,0)</f>
        <v>9</v>
      </c>
      <c r="N5" s="12">
        <f>Genel!H2</f>
        <v>90</v>
      </c>
      <c r="O5" s="2"/>
      <c r="P5" s="3"/>
    </row>
    <row r="6" spans="1:16">
      <c r="A6" s="9">
        <v>2</v>
      </c>
      <c r="B6" s="10">
        <f>Genel!A3</f>
        <v>401</v>
      </c>
      <c r="C6" s="10" t="str">
        <f>Genel!B3</f>
        <v>AHMET AKILLI</v>
      </c>
      <c r="D6" s="11">
        <f t="shared" ref="D6:D55" si="0">($N6-MOD($N6,10))/10+IF(MOD($N6,10)&gt;0,1,0)</f>
        <v>10</v>
      </c>
      <c r="E6" s="11">
        <f t="shared" ref="E6:E55" si="1">($N6-MOD($N6,10))/10+IF(MOD($N6,10)&gt;1,1,0)</f>
        <v>10</v>
      </c>
      <c r="F6" s="11">
        <f t="shared" ref="F6:F55" si="2">($N6-MOD($N6,10))/10+IF(MOD($N6,10)&gt;2,1,0)</f>
        <v>10</v>
      </c>
      <c r="G6" s="11">
        <f t="shared" ref="G6:G55" si="3">($N6-MOD($N6,10))/10+IF(MOD($N6,10)&gt;3,1,0)</f>
        <v>10</v>
      </c>
      <c r="H6" s="11">
        <f t="shared" ref="H6:H55" si="4">($N6-MOD($N6,10))/10+IF(MOD($N6,10)&gt;4,1,0)</f>
        <v>10</v>
      </c>
      <c r="I6" s="11">
        <f t="shared" ref="I6:I55" si="5">($N6-MOD($N6,10))/10+IF(MOD($N6,10)&gt;5,1,0)</f>
        <v>10</v>
      </c>
      <c r="J6" s="11">
        <f t="shared" ref="J6:J55" si="6">($N6-MOD($N6,10))/10+IF(MOD($N6,10)&gt;6,1,0)</f>
        <v>10</v>
      </c>
      <c r="K6" s="11">
        <f t="shared" ref="K6:K55" si="7">($N6-MOD($N6,10))/10+IF(MOD($N6,10)&gt;7,1,0)</f>
        <v>10</v>
      </c>
      <c r="L6" s="11">
        <f t="shared" ref="L6:L55" si="8">($N6-MOD($N6,10))/10+IF(MOD($N6,10)&gt;8,1,0)</f>
        <v>10</v>
      </c>
      <c r="M6" s="11">
        <f t="shared" ref="M6:M55" si="9">($N6-MOD($N6,10))/10+IF(MOD($N6,10)&gt;9,1,0)</f>
        <v>10</v>
      </c>
      <c r="N6" s="12">
        <f>Genel!H3</f>
        <v>100</v>
      </c>
      <c r="O6" s="2"/>
      <c r="P6" s="3"/>
    </row>
    <row r="7" spans="1:16">
      <c r="A7" s="9">
        <v>3</v>
      </c>
      <c r="B7" s="10">
        <f>Genel!A4</f>
        <v>413</v>
      </c>
      <c r="C7" s="10" t="str">
        <f>Genel!B4</f>
        <v>İSMAİL BURAK KAYNAK</v>
      </c>
      <c r="D7" s="11">
        <f t="shared" si="0"/>
        <v>10</v>
      </c>
      <c r="E7" s="11">
        <f t="shared" si="1"/>
        <v>10</v>
      </c>
      <c r="F7" s="11">
        <f t="shared" si="2"/>
        <v>10</v>
      </c>
      <c r="G7" s="11">
        <f t="shared" si="3"/>
        <v>10</v>
      </c>
      <c r="H7" s="11">
        <f t="shared" si="4"/>
        <v>10</v>
      </c>
      <c r="I7" s="11">
        <f t="shared" si="5"/>
        <v>10</v>
      </c>
      <c r="J7" s="11">
        <f t="shared" si="6"/>
        <v>10</v>
      </c>
      <c r="K7" s="11">
        <f t="shared" si="7"/>
        <v>10</v>
      </c>
      <c r="L7" s="11">
        <f t="shared" si="8"/>
        <v>10</v>
      </c>
      <c r="M7" s="11">
        <f t="shared" si="9"/>
        <v>10</v>
      </c>
      <c r="N7" s="12">
        <f>Genel!H4</f>
        <v>100</v>
      </c>
      <c r="O7" s="2"/>
      <c r="P7" s="3"/>
    </row>
    <row r="8" spans="1:16">
      <c r="A8" s="9">
        <v>4</v>
      </c>
      <c r="B8" s="10">
        <f>Genel!A5</f>
        <v>416</v>
      </c>
      <c r="C8" s="10" t="str">
        <f>Genel!B5</f>
        <v>ALEYNA ŞAKRAK</v>
      </c>
      <c r="D8" s="11">
        <f t="shared" si="0"/>
        <v>6</v>
      </c>
      <c r="E8" s="11">
        <f t="shared" si="1"/>
        <v>6</v>
      </c>
      <c r="F8" s="11">
        <f t="shared" si="2"/>
        <v>6</v>
      </c>
      <c r="G8" s="11">
        <f t="shared" si="3"/>
        <v>6</v>
      </c>
      <c r="H8" s="11">
        <f t="shared" si="4"/>
        <v>6</v>
      </c>
      <c r="I8" s="11">
        <f t="shared" si="5"/>
        <v>6</v>
      </c>
      <c r="J8" s="11">
        <f t="shared" si="6"/>
        <v>6</v>
      </c>
      <c r="K8" s="11">
        <f t="shared" si="7"/>
        <v>6</v>
      </c>
      <c r="L8" s="11">
        <f t="shared" si="8"/>
        <v>6</v>
      </c>
      <c r="M8" s="11">
        <f t="shared" si="9"/>
        <v>6</v>
      </c>
      <c r="N8" s="12">
        <f>Genel!H5</f>
        <v>60</v>
      </c>
      <c r="O8" s="2"/>
      <c r="P8" s="3"/>
    </row>
    <row r="9" spans="1:16">
      <c r="A9" s="9">
        <v>5</v>
      </c>
      <c r="B9" s="10">
        <f>Genel!A6</f>
        <v>421</v>
      </c>
      <c r="C9" s="10" t="str">
        <f>Genel!B6</f>
        <v>RAMAZAN ANIL ÇETİN</v>
      </c>
      <c r="D9" s="11">
        <f t="shared" si="0"/>
        <v>9</v>
      </c>
      <c r="E9" s="11">
        <f t="shared" si="1"/>
        <v>9</v>
      </c>
      <c r="F9" s="11">
        <f t="shared" si="2"/>
        <v>9</v>
      </c>
      <c r="G9" s="11">
        <f t="shared" si="3"/>
        <v>9</v>
      </c>
      <c r="H9" s="11">
        <f t="shared" si="4"/>
        <v>9</v>
      </c>
      <c r="I9" s="11">
        <f t="shared" si="5"/>
        <v>8</v>
      </c>
      <c r="J9" s="11">
        <f t="shared" si="6"/>
        <v>8</v>
      </c>
      <c r="K9" s="11">
        <f t="shared" si="7"/>
        <v>8</v>
      </c>
      <c r="L9" s="11">
        <f t="shared" si="8"/>
        <v>8</v>
      </c>
      <c r="M9" s="11">
        <f t="shared" si="9"/>
        <v>8</v>
      </c>
      <c r="N9" s="12">
        <f>Genel!H6</f>
        <v>85</v>
      </c>
      <c r="O9" s="2"/>
      <c r="P9" s="3"/>
    </row>
    <row r="10" spans="1:16">
      <c r="A10" s="9">
        <v>6</v>
      </c>
      <c r="B10" s="10">
        <f>Genel!A7</f>
        <v>423</v>
      </c>
      <c r="C10" s="10" t="str">
        <f>Genel!B7</f>
        <v>YUSUF DUHA GİRGİN</v>
      </c>
      <c r="D10" s="11">
        <f t="shared" si="0"/>
        <v>10</v>
      </c>
      <c r="E10" s="11">
        <f t="shared" si="1"/>
        <v>10</v>
      </c>
      <c r="F10" s="11">
        <f t="shared" si="2"/>
        <v>10</v>
      </c>
      <c r="G10" s="11">
        <f t="shared" si="3"/>
        <v>10</v>
      </c>
      <c r="H10" s="11">
        <f t="shared" si="4"/>
        <v>10</v>
      </c>
      <c r="I10" s="11">
        <f t="shared" si="5"/>
        <v>10</v>
      </c>
      <c r="J10" s="11">
        <f t="shared" si="6"/>
        <v>10</v>
      </c>
      <c r="K10" s="11">
        <f t="shared" si="7"/>
        <v>10</v>
      </c>
      <c r="L10" s="11">
        <f t="shared" si="8"/>
        <v>10</v>
      </c>
      <c r="M10" s="11">
        <f t="shared" si="9"/>
        <v>10</v>
      </c>
      <c r="N10" s="12">
        <f>Genel!H7</f>
        <v>100</v>
      </c>
      <c r="O10" s="2"/>
      <c r="P10" s="3"/>
    </row>
    <row r="11" spans="1:16">
      <c r="A11" s="9">
        <v>7</v>
      </c>
      <c r="B11" s="10">
        <f>Genel!A8</f>
        <v>434</v>
      </c>
      <c r="C11" s="10" t="str">
        <f>Genel!B8</f>
        <v>BEYZANUR GAYIR</v>
      </c>
      <c r="D11" s="11">
        <f t="shared" si="0"/>
        <v>10</v>
      </c>
      <c r="E11" s="11">
        <f t="shared" si="1"/>
        <v>10</v>
      </c>
      <c r="F11" s="11">
        <f t="shared" si="2"/>
        <v>10</v>
      </c>
      <c r="G11" s="11">
        <f t="shared" si="3"/>
        <v>10</v>
      </c>
      <c r="H11" s="11">
        <f t="shared" si="4"/>
        <v>10</v>
      </c>
      <c r="I11" s="11">
        <f t="shared" si="5"/>
        <v>10</v>
      </c>
      <c r="J11" s="11">
        <f t="shared" si="6"/>
        <v>10</v>
      </c>
      <c r="K11" s="11">
        <f t="shared" si="7"/>
        <v>10</v>
      </c>
      <c r="L11" s="11">
        <f t="shared" si="8"/>
        <v>10</v>
      </c>
      <c r="M11" s="11">
        <f t="shared" si="9"/>
        <v>10</v>
      </c>
      <c r="N11" s="12">
        <f>Genel!H8</f>
        <v>100</v>
      </c>
      <c r="O11" s="2"/>
      <c r="P11" s="3"/>
    </row>
    <row r="12" spans="1:16">
      <c r="A12" s="9">
        <v>8</v>
      </c>
      <c r="B12" s="10">
        <f>Genel!A9</f>
        <v>454</v>
      </c>
      <c r="C12" s="10" t="str">
        <f>Genel!B9</f>
        <v>DUA DİLARA DOĞANAY</v>
      </c>
      <c r="D12" s="11">
        <f t="shared" si="0"/>
        <v>8</v>
      </c>
      <c r="E12" s="11">
        <f t="shared" si="1"/>
        <v>8</v>
      </c>
      <c r="F12" s="11">
        <f t="shared" si="2"/>
        <v>8</v>
      </c>
      <c r="G12" s="11">
        <f t="shared" si="3"/>
        <v>8</v>
      </c>
      <c r="H12" s="11">
        <f t="shared" si="4"/>
        <v>8</v>
      </c>
      <c r="I12" s="11">
        <f t="shared" si="5"/>
        <v>7</v>
      </c>
      <c r="J12" s="11">
        <f t="shared" si="6"/>
        <v>7</v>
      </c>
      <c r="K12" s="11">
        <f t="shared" si="7"/>
        <v>7</v>
      </c>
      <c r="L12" s="11">
        <f t="shared" si="8"/>
        <v>7</v>
      </c>
      <c r="M12" s="11">
        <f t="shared" si="9"/>
        <v>7</v>
      </c>
      <c r="N12" s="12">
        <f>Genel!H9</f>
        <v>75</v>
      </c>
      <c r="O12" s="2"/>
      <c r="P12" s="3"/>
    </row>
    <row r="13" spans="1:16">
      <c r="A13" s="9">
        <v>9</v>
      </c>
      <c r="B13" s="10">
        <f>Genel!A10</f>
        <v>462</v>
      </c>
      <c r="C13" s="10" t="str">
        <f>Genel!B10</f>
        <v>ELİF BALCI</v>
      </c>
      <c r="D13" s="11">
        <f t="shared" si="0"/>
        <v>7</v>
      </c>
      <c r="E13" s="11">
        <f t="shared" si="1"/>
        <v>7</v>
      </c>
      <c r="F13" s="11">
        <f t="shared" si="2"/>
        <v>7</v>
      </c>
      <c r="G13" s="11">
        <f t="shared" si="3"/>
        <v>7</v>
      </c>
      <c r="H13" s="11">
        <f t="shared" si="4"/>
        <v>7</v>
      </c>
      <c r="I13" s="11">
        <f t="shared" si="5"/>
        <v>6</v>
      </c>
      <c r="J13" s="11">
        <f t="shared" si="6"/>
        <v>6</v>
      </c>
      <c r="K13" s="11">
        <f t="shared" si="7"/>
        <v>6</v>
      </c>
      <c r="L13" s="11">
        <f t="shared" si="8"/>
        <v>6</v>
      </c>
      <c r="M13" s="11">
        <f t="shared" si="9"/>
        <v>6</v>
      </c>
      <c r="N13" s="12">
        <f>Genel!H10</f>
        <v>65</v>
      </c>
      <c r="O13" s="2"/>
      <c r="P13" s="3"/>
    </row>
    <row r="14" spans="1:16">
      <c r="A14" s="9">
        <v>10</v>
      </c>
      <c r="B14" s="10">
        <f>Genel!A11</f>
        <v>482</v>
      </c>
      <c r="C14" s="10" t="str">
        <f>Genel!B11</f>
        <v>HASAN ALİ DUYMUŞ</v>
      </c>
      <c r="D14" s="11">
        <f t="shared" si="0"/>
        <v>6</v>
      </c>
      <c r="E14" s="11">
        <f t="shared" si="1"/>
        <v>6</v>
      </c>
      <c r="F14" s="11">
        <f t="shared" si="2"/>
        <v>6</v>
      </c>
      <c r="G14" s="11">
        <f t="shared" si="3"/>
        <v>6</v>
      </c>
      <c r="H14" s="11">
        <f t="shared" si="4"/>
        <v>6</v>
      </c>
      <c r="I14" s="11">
        <f t="shared" si="5"/>
        <v>5</v>
      </c>
      <c r="J14" s="11">
        <f t="shared" si="6"/>
        <v>5</v>
      </c>
      <c r="K14" s="11">
        <f t="shared" si="7"/>
        <v>5</v>
      </c>
      <c r="L14" s="11">
        <f t="shared" si="8"/>
        <v>5</v>
      </c>
      <c r="M14" s="11">
        <f t="shared" si="9"/>
        <v>5</v>
      </c>
      <c r="N14" s="12">
        <f>Genel!H11</f>
        <v>55</v>
      </c>
      <c r="O14" s="2"/>
      <c r="P14" s="3"/>
    </row>
    <row r="15" spans="1:16">
      <c r="A15" s="9">
        <v>11</v>
      </c>
      <c r="B15" s="10">
        <f>Genel!A12</f>
        <v>487</v>
      </c>
      <c r="C15" s="10" t="str">
        <f>Genel!B12</f>
        <v>FATMAGÜL ÖZDER</v>
      </c>
      <c r="D15" s="11">
        <f t="shared" si="0"/>
        <v>7</v>
      </c>
      <c r="E15" s="11">
        <f t="shared" si="1"/>
        <v>7</v>
      </c>
      <c r="F15" s="11">
        <f t="shared" si="2"/>
        <v>7</v>
      </c>
      <c r="G15" s="11">
        <f t="shared" si="3"/>
        <v>7</v>
      </c>
      <c r="H15" s="11">
        <f t="shared" si="4"/>
        <v>7</v>
      </c>
      <c r="I15" s="11">
        <f t="shared" si="5"/>
        <v>7</v>
      </c>
      <c r="J15" s="11">
        <f t="shared" si="6"/>
        <v>7</v>
      </c>
      <c r="K15" s="11">
        <f t="shared" si="7"/>
        <v>7</v>
      </c>
      <c r="L15" s="11">
        <f t="shared" si="8"/>
        <v>7</v>
      </c>
      <c r="M15" s="11">
        <f t="shared" si="9"/>
        <v>7</v>
      </c>
      <c r="N15" s="12">
        <f>Genel!H12</f>
        <v>70</v>
      </c>
      <c r="O15" s="2"/>
      <c r="P15" s="3"/>
    </row>
    <row r="16" spans="1:16">
      <c r="A16" s="9">
        <v>12</v>
      </c>
      <c r="B16" s="10">
        <f>Genel!A13</f>
        <v>519</v>
      </c>
      <c r="C16" s="10" t="str">
        <f>Genel!B13</f>
        <v>IRMAK UYGUN</v>
      </c>
      <c r="D16" s="11">
        <f t="shared" si="0"/>
        <v>8</v>
      </c>
      <c r="E16" s="11">
        <f t="shared" si="1"/>
        <v>8</v>
      </c>
      <c r="F16" s="11">
        <f t="shared" si="2"/>
        <v>8</v>
      </c>
      <c r="G16" s="11">
        <f t="shared" si="3"/>
        <v>8</v>
      </c>
      <c r="H16" s="11">
        <f t="shared" si="4"/>
        <v>8</v>
      </c>
      <c r="I16" s="11">
        <f t="shared" si="5"/>
        <v>8</v>
      </c>
      <c r="J16" s="11">
        <f t="shared" si="6"/>
        <v>8</v>
      </c>
      <c r="K16" s="11">
        <f t="shared" si="7"/>
        <v>8</v>
      </c>
      <c r="L16" s="11">
        <f t="shared" si="8"/>
        <v>8</v>
      </c>
      <c r="M16" s="11">
        <f t="shared" si="9"/>
        <v>8</v>
      </c>
      <c r="N16" s="12">
        <f>Genel!H13</f>
        <v>80</v>
      </c>
      <c r="O16" s="2"/>
      <c r="P16" s="3"/>
    </row>
    <row r="17" spans="1:16">
      <c r="A17" s="9">
        <v>13</v>
      </c>
      <c r="B17" s="10">
        <f>Genel!A14</f>
        <v>529</v>
      </c>
      <c r="C17" s="10" t="str">
        <f>Genel!B14</f>
        <v>İLAYDA ÇETİN</v>
      </c>
      <c r="D17" s="11">
        <f t="shared" si="0"/>
        <v>10</v>
      </c>
      <c r="E17" s="11">
        <f t="shared" si="1"/>
        <v>10</v>
      </c>
      <c r="F17" s="11">
        <f t="shared" si="2"/>
        <v>10</v>
      </c>
      <c r="G17" s="11">
        <f t="shared" si="3"/>
        <v>10</v>
      </c>
      <c r="H17" s="11">
        <f t="shared" si="4"/>
        <v>10</v>
      </c>
      <c r="I17" s="11">
        <f t="shared" si="5"/>
        <v>10</v>
      </c>
      <c r="J17" s="11">
        <f t="shared" si="6"/>
        <v>10</v>
      </c>
      <c r="K17" s="11">
        <f t="shared" si="7"/>
        <v>10</v>
      </c>
      <c r="L17" s="11">
        <f t="shared" si="8"/>
        <v>10</v>
      </c>
      <c r="M17" s="11">
        <f t="shared" si="9"/>
        <v>10</v>
      </c>
      <c r="N17" s="12">
        <f>Genel!H14</f>
        <v>100</v>
      </c>
      <c r="O17" s="2"/>
      <c r="P17" s="3"/>
    </row>
    <row r="18" spans="1:16">
      <c r="A18" s="9">
        <v>14</v>
      </c>
      <c r="B18" s="10">
        <f>Genel!A15</f>
        <v>538</v>
      </c>
      <c r="C18" s="10" t="str">
        <f>Genel!B15</f>
        <v>İREM DAĞCI</v>
      </c>
      <c r="D18" s="11">
        <f t="shared" si="0"/>
        <v>10</v>
      </c>
      <c r="E18" s="11">
        <f t="shared" si="1"/>
        <v>10</v>
      </c>
      <c r="F18" s="11">
        <f t="shared" si="2"/>
        <v>10</v>
      </c>
      <c r="G18" s="11">
        <f t="shared" si="3"/>
        <v>10</v>
      </c>
      <c r="H18" s="11">
        <f t="shared" si="4"/>
        <v>10</v>
      </c>
      <c r="I18" s="11">
        <f t="shared" si="5"/>
        <v>10</v>
      </c>
      <c r="J18" s="11">
        <f t="shared" si="6"/>
        <v>10</v>
      </c>
      <c r="K18" s="11">
        <f t="shared" si="7"/>
        <v>10</v>
      </c>
      <c r="L18" s="11">
        <f t="shared" si="8"/>
        <v>10</v>
      </c>
      <c r="M18" s="11">
        <f t="shared" si="9"/>
        <v>10</v>
      </c>
      <c r="N18" s="12">
        <f>Genel!H15</f>
        <v>100</v>
      </c>
      <c r="O18" s="2"/>
      <c r="P18" s="3"/>
    </row>
    <row r="19" spans="1:16">
      <c r="A19" s="9">
        <v>15</v>
      </c>
      <c r="B19" s="10">
        <f>Genel!A16</f>
        <v>540</v>
      </c>
      <c r="C19" s="10" t="str">
        <f>Genel!B16</f>
        <v>RÜMEYSA AKSAPLI</v>
      </c>
      <c r="D19" s="11">
        <f t="shared" si="0"/>
        <v>9</v>
      </c>
      <c r="E19" s="11">
        <f t="shared" si="1"/>
        <v>9</v>
      </c>
      <c r="F19" s="11">
        <f t="shared" si="2"/>
        <v>9</v>
      </c>
      <c r="G19" s="11">
        <f t="shared" si="3"/>
        <v>9</v>
      </c>
      <c r="H19" s="11">
        <f t="shared" si="4"/>
        <v>9</v>
      </c>
      <c r="I19" s="11">
        <f t="shared" si="5"/>
        <v>9</v>
      </c>
      <c r="J19" s="11">
        <f t="shared" si="6"/>
        <v>9</v>
      </c>
      <c r="K19" s="11">
        <f t="shared" si="7"/>
        <v>9</v>
      </c>
      <c r="L19" s="11">
        <f t="shared" si="8"/>
        <v>9</v>
      </c>
      <c r="M19" s="11">
        <f t="shared" si="9"/>
        <v>9</v>
      </c>
      <c r="N19" s="12">
        <f>Genel!H16</f>
        <v>90</v>
      </c>
      <c r="O19" s="2"/>
      <c r="P19" s="3"/>
    </row>
    <row r="20" spans="1:16">
      <c r="A20" s="9">
        <v>16</v>
      </c>
      <c r="B20" s="10">
        <f>Genel!A17</f>
        <v>546</v>
      </c>
      <c r="C20" s="10" t="str">
        <f>Genel!B17</f>
        <v>HÜSEYİN ARDA GEZGİN</v>
      </c>
      <c r="D20" s="11">
        <f t="shared" si="0"/>
        <v>5</v>
      </c>
      <c r="E20" s="11">
        <f t="shared" si="1"/>
        <v>5</v>
      </c>
      <c r="F20" s="11">
        <f t="shared" si="2"/>
        <v>5</v>
      </c>
      <c r="G20" s="11">
        <f t="shared" si="3"/>
        <v>5</v>
      </c>
      <c r="H20" s="11">
        <f t="shared" si="4"/>
        <v>5</v>
      </c>
      <c r="I20" s="11">
        <f t="shared" si="5"/>
        <v>4</v>
      </c>
      <c r="J20" s="11">
        <f t="shared" si="6"/>
        <v>4</v>
      </c>
      <c r="K20" s="11">
        <f t="shared" si="7"/>
        <v>4</v>
      </c>
      <c r="L20" s="11">
        <f t="shared" si="8"/>
        <v>4</v>
      </c>
      <c r="M20" s="11">
        <f t="shared" si="9"/>
        <v>4</v>
      </c>
      <c r="N20" s="12">
        <f>Genel!H17</f>
        <v>45</v>
      </c>
      <c r="O20" s="2"/>
      <c r="P20" s="3"/>
    </row>
    <row r="21" spans="1:16">
      <c r="A21" s="9">
        <v>17</v>
      </c>
      <c r="B21" s="10">
        <f>Genel!A18</f>
        <v>550</v>
      </c>
      <c r="C21" s="10" t="str">
        <f>Genel!B18</f>
        <v>MEHMET YILDIZ</v>
      </c>
      <c r="D21" s="11">
        <f t="shared" si="0"/>
        <v>10</v>
      </c>
      <c r="E21" s="11">
        <f t="shared" si="1"/>
        <v>10</v>
      </c>
      <c r="F21" s="11">
        <f t="shared" si="2"/>
        <v>10</v>
      </c>
      <c r="G21" s="11">
        <f t="shared" si="3"/>
        <v>10</v>
      </c>
      <c r="H21" s="11">
        <f t="shared" si="4"/>
        <v>10</v>
      </c>
      <c r="I21" s="11">
        <f t="shared" si="5"/>
        <v>10</v>
      </c>
      <c r="J21" s="11">
        <f t="shared" si="6"/>
        <v>10</v>
      </c>
      <c r="K21" s="11">
        <f t="shared" si="7"/>
        <v>10</v>
      </c>
      <c r="L21" s="11">
        <f t="shared" si="8"/>
        <v>10</v>
      </c>
      <c r="M21" s="11">
        <f t="shared" si="9"/>
        <v>10</v>
      </c>
      <c r="N21" s="12">
        <f>Genel!H18</f>
        <v>100</v>
      </c>
      <c r="O21" s="2"/>
      <c r="P21" s="3"/>
    </row>
    <row r="22" spans="1:16">
      <c r="A22" s="9">
        <v>18</v>
      </c>
      <c r="B22" s="10">
        <f>Genel!A19</f>
        <v>554</v>
      </c>
      <c r="C22" s="10" t="str">
        <f>Genel!B19</f>
        <v>MEHMET UĞUR KARASLAN</v>
      </c>
      <c r="D22" s="11">
        <f t="shared" si="0"/>
        <v>9</v>
      </c>
      <c r="E22" s="11">
        <f t="shared" si="1"/>
        <v>9</v>
      </c>
      <c r="F22" s="11">
        <f t="shared" si="2"/>
        <v>9</v>
      </c>
      <c r="G22" s="11">
        <f t="shared" si="3"/>
        <v>9</v>
      </c>
      <c r="H22" s="11">
        <f t="shared" si="4"/>
        <v>9</v>
      </c>
      <c r="I22" s="11">
        <f t="shared" si="5"/>
        <v>8</v>
      </c>
      <c r="J22" s="11">
        <f t="shared" si="6"/>
        <v>8</v>
      </c>
      <c r="K22" s="11">
        <f t="shared" si="7"/>
        <v>8</v>
      </c>
      <c r="L22" s="11">
        <f t="shared" si="8"/>
        <v>8</v>
      </c>
      <c r="M22" s="11">
        <f t="shared" si="9"/>
        <v>8</v>
      </c>
      <c r="N22" s="12">
        <f>Genel!H19</f>
        <v>85</v>
      </c>
      <c r="O22" s="2"/>
      <c r="P22" s="3"/>
    </row>
    <row r="23" spans="1:16">
      <c r="A23" s="9">
        <v>19</v>
      </c>
      <c r="B23" s="10">
        <f>Genel!A20</f>
        <v>557</v>
      </c>
      <c r="C23" s="10" t="str">
        <f>Genel!B20</f>
        <v>MELİH ARDA AK</v>
      </c>
      <c r="D23" s="11">
        <f t="shared" si="0"/>
        <v>7</v>
      </c>
      <c r="E23" s="11">
        <f t="shared" si="1"/>
        <v>7</v>
      </c>
      <c r="F23" s="11">
        <f t="shared" si="2"/>
        <v>7</v>
      </c>
      <c r="G23" s="11">
        <f t="shared" si="3"/>
        <v>7</v>
      </c>
      <c r="H23" s="11">
        <f t="shared" si="4"/>
        <v>7</v>
      </c>
      <c r="I23" s="11">
        <f t="shared" si="5"/>
        <v>7</v>
      </c>
      <c r="J23" s="11">
        <f t="shared" si="6"/>
        <v>7</v>
      </c>
      <c r="K23" s="11">
        <f t="shared" si="7"/>
        <v>7</v>
      </c>
      <c r="L23" s="11">
        <f t="shared" si="8"/>
        <v>7</v>
      </c>
      <c r="M23" s="11">
        <f t="shared" si="9"/>
        <v>7</v>
      </c>
      <c r="N23" s="12">
        <f>Genel!H20</f>
        <v>70</v>
      </c>
      <c r="O23" s="2"/>
      <c r="P23" s="3"/>
    </row>
    <row r="24" spans="1:16">
      <c r="A24" s="9">
        <v>20</v>
      </c>
      <c r="B24" s="10">
        <f>Genel!A21</f>
        <v>559</v>
      </c>
      <c r="C24" s="10" t="str">
        <f>Genel!B21</f>
        <v>MELİSA YÜKSEK</v>
      </c>
      <c r="D24" s="11">
        <f t="shared" si="0"/>
        <v>9</v>
      </c>
      <c r="E24" s="11">
        <f t="shared" si="1"/>
        <v>9</v>
      </c>
      <c r="F24" s="11">
        <f t="shared" si="2"/>
        <v>9</v>
      </c>
      <c r="G24" s="11">
        <f t="shared" si="3"/>
        <v>9</v>
      </c>
      <c r="H24" s="11">
        <f t="shared" si="4"/>
        <v>9</v>
      </c>
      <c r="I24" s="11">
        <f t="shared" si="5"/>
        <v>8</v>
      </c>
      <c r="J24" s="11">
        <f t="shared" si="6"/>
        <v>8</v>
      </c>
      <c r="K24" s="11">
        <f t="shared" si="7"/>
        <v>8</v>
      </c>
      <c r="L24" s="11">
        <f t="shared" si="8"/>
        <v>8</v>
      </c>
      <c r="M24" s="11">
        <f t="shared" si="9"/>
        <v>8</v>
      </c>
      <c r="N24" s="12">
        <f>Genel!H21</f>
        <v>85</v>
      </c>
      <c r="O24" s="2"/>
      <c r="P24" s="3"/>
    </row>
    <row r="25" spans="1:16">
      <c r="A25" s="9">
        <v>21</v>
      </c>
      <c r="B25" s="10">
        <f>Genel!A22</f>
        <v>583</v>
      </c>
      <c r="C25" s="10" t="str">
        <f>Genel!B22</f>
        <v>NAZ ÖZBAY</v>
      </c>
      <c r="D25" s="11">
        <f t="shared" si="0"/>
        <v>5</v>
      </c>
      <c r="E25" s="11">
        <f t="shared" si="1"/>
        <v>5</v>
      </c>
      <c r="F25" s="11">
        <f t="shared" si="2"/>
        <v>5</v>
      </c>
      <c r="G25" s="11">
        <f t="shared" si="3"/>
        <v>5</v>
      </c>
      <c r="H25" s="11">
        <f t="shared" si="4"/>
        <v>5</v>
      </c>
      <c r="I25" s="11">
        <f t="shared" si="5"/>
        <v>4</v>
      </c>
      <c r="J25" s="11">
        <f t="shared" si="6"/>
        <v>4</v>
      </c>
      <c r="K25" s="11">
        <f t="shared" si="7"/>
        <v>4</v>
      </c>
      <c r="L25" s="11">
        <f t="shared" si="8"/>
        <v>4</v>
      </c>
      <c r="M25" s="11">
        <f t="shared" si="9"/>
        <v>4</v>
      </c>
      <c r="N25" s="12">
        <f>Genel!H22</f>
        <v>45</v>
      </c>
      <c r="O25" s="2"/>
    </row>
    <row r="26" spans="1:16">
      <c r="A26" s="9">
        <v>22</v>
      </c>
      <c r="B26" s="10">
        <f>Genel!A23</f>
        <v>593</v>
      </c>
      <c r="C26" s="10" t="str">
        <f>Genel!B23</f>
        <v>OĞULCAN HEYBEL</v>
      </c>
      <c r="D26" s="11">
        <f t="shared" si="0"/>
        <v>10</v>
      </c>
      <c r="E26" s="11">
        <f t="shared" si="1"/>
        <v>10</v>
      </c>
      <c r="F26" s="11">
        <f t="shared" si="2"/>
        <v>10</v>
      </c>
      <c r="G26" s="11">
        <f t="shared" si="3"/>
        <v>10</v>
      </c>
      <c r="H26" s="11">
        <f t="shared" si="4"/>
        <v>10</v>
      </c>
      <c r="I26" s="11">
        <f t="shared" si="5"/>
        <v>10</v>
      </c>
      <c r="J26" s="11">
        <f t="shared" si="6"/>
        <v>10</v>
      </c>
      <c r="K26" s="11">
        <f t="shared" si="7"/>
        <v>10</v>
      </c>
      <c r="L26" s="11">
        <f t="shared" si="8"/>
        <v>10</v>
      </c>
      <c r="M26" s="11">
        <f t="shared" si="9"/>
        <v>10</v>
      </c>
      <c r="N26" s="12">
        <f>Genel!H23</f>
        <v>100</v>
      </c>
      <c r="O26" s="2"/>
    </row>
    <row r="27" spans="1:16">
      <c r="A27" s="9">
        <v>23</v>
      </c>
      <c r="B27" s="10">
        <f>Genel!A24</f>
        <v>598</v>
      </c>
      <c r="C27" s="10" t="str">
        <f>Genel!B24</f>
        <v>ÖMER ÜNLÜ</v>
      </c>
      <c r="D27" s="11">
        <f t="shared" si="0"/>
        <v>9</v>
      </c>
      <c r="E27" s="11">
        <f t="shared" si="1"/>
        <v>9</v>
      </c>
      <c r="F27" s="11">
        <f t="shared" si="2"/>
        <v>9</v>
      </c>
      <c r="G27" s="11">
        <f t="shared" si="3"/>
        <v>9</v>
      </c>
      <c r="H27" s="11">
        <f t="shared" si="4"/>
        <v>9</v>
      </c>
      <c r="I27" s="11">
        <f t="shared" si="5"/>
        <v>9</v>
      </c>
      <c r="J27" s="11">
        <f t="shared" si="6"/>
        <v>9</v>
      </c>
      <c r="K27" s="11">
        <f t="shared" si="7"/>
        <v>9</v>
      </c>
      <c r="L27" s="11">
        <f t="shared" si="8"/>
        <v>9</v>
      </c>
      <c r="M27" s="11">
        <f t="shared" si="9"/>
        <v>9</v>
      </c>
      <c r="N27" s="12">
        <f>Genel!H24</f>
        <v>90</v>
      </c>
      <c r="O27" s="2"/>
    </row>
    <row r="28" spans="1:16">
      <c r="A28" s="9">
        <v>24</v>
      </c>
      <c r="B28" s="10">
        <f>Genel!A25</f>
        <v>0</v>
      </c>
      <c r="C28" s="10">
        <f>Genel!B25</f>
        <v>0</v>
      </c>
      <c r="D28" s="11">
        <f t="shared" si="0"/>
        <v>0</v>
      </c>
      <c r="E28" s="11">
        <f t="shared" si="1"/>
        <v>0</v>
      </c>
      <c r="F28" s="11">
        <f t="shared" si="2"/>
        <v>0</v>
      </c>
      <c r="G28" s="11">
        <f t="shared" si="3"/>
        <v>0</v>
      </c>
      <c r="H28" s="11">
        <f t="shared" si="4"/>
        <v>0</v>
      </c>
      <c r="I28" s="11">
        <f t="shared" si="5"/>
        <v>0</v>
      </c>
      <c r="J28" s="11">
        <f t="shared" si="6"/>
        <v>0</v>
      </c>
      <c r="K28" s="11">
        <f t="shared" si="7"/>
        <v>0</v>
      </c>
      <c r="L28" s="11">
        <f t="shared" si="8"/>
        <v>0</v>
      </c>
      <c r="M28" s="11">
        <f t="shared" si="9"/>
        <v>0</v>
      </c>
      <c r="N28" s="12">
        <f>Genel!H25</f>
        <v>0</v>
      </c>
      <c r="O28" s="2"/>
    </row>
    <row r="29" spans="1:16">
      <c r="A29" s="9">
        <v>25</v>
      </c>
      <c r="B29" s="10">
        <f>Genel!A26</f>
        <v>0</v>
      </c>
      <c r="C29" s="10">
        <f>Genel!B26</f>
        <v>0</v>
      </c>
      <c r="D29" s="11">
        <f t="shared" si="0"/>
        <v>0</v>
      </c>
      <c r="E29" s="11">
        <f t="shared" si="1"/>
        <v>0</v>
      </c>
      <c r="F29" s="11">
        <f t="shared" si="2"/>
        <v>0</v>
      </c>
      <c r="G29" s="11">
        <f t="shared" si="3"/>
        <v>0</v>
      </c>
      <c r="H29" s="11">
        <f t="shared" si="4"/>
        <v>0</v>
      </c>
      <c r="I29" s="11">
        <f t="shared" si="5"/>
        <v>0</v>
      </c>
      <c r="J29" s="11">
        <f t="shared" si="6"/>
        <v>0</v>
      </c>
      <c r="K29" s="11">
        <f t="shared" si="7"/>
        <v>0</v>
      </c>
      <c r="L29" s="11">
        <f t="shared" si="8"/>
        <v>0</v>
      </c>
      <c r="M29" s="11">
        <f t="shared" si="9"/>
        <v>0</v>
      </c>
      <c r="N29" s="12">
        <f>Genel!H26</f>
        <v>0</v>
      </c>
      <c r="O29" s="2"/>
    </row>
    <row r="30" spans="1:16">
      <c r="A30" s="9">
        <v>26</v>
      </c>
      <c r="B30" s="10">
        <f>Genel!A27</f>
        <v>0</v>
      </c>
      <c r="C30" s="10">
        <f>Genel!B27</f>
        <v>0</v>
      </c>
      <c r="D30" s="11">
        <f t="shared" si="0"/>
        <v>0</v>
      </c>
      <c r="E30" s="11">
        <f t="shared" si="1"/>
        <v>0</v>
      </c>
      <c r="F30" s="11">
        <f t="shared" si="2"/>
        <v>0</v>
      </c>
      <c r="G30" s="11">
        <f t="shared" si="3"/>
        <v>0</v>
      </c>
      <c r="H30" s="11">
        <f t="shared" si="4"/>
        <v>0</v>
      </c>
      <c r="I30" s="11">
        <f t="shared" si="5"/>
        <v>0</v>
      </c>
      <c r="J30" s="11">
        <f t="shared" si="6"/>
        <v>0</v>
      </c>
      <c r="K30" s="11">
        <f t="shared" si="7"/>
        <v>0</v>
      </c>
      <c r="L30" s="11">
        <f t="shared" si="8"/>
        <v>0</v>
      </c>
      <c r="M30" s="11">
        <f t="shared" si="9"/>
        <v>0</v>
      </c>
      <c r="N30" s="12">
        <f>Genel!H27</f>
        <v>0</v>
      </c>
      <c r="O30" s="2"/>
    </row>
    <row r="31" spans="1:16">
      <c r="A31" s="9">
        <v>27</v>
      </c>
      <c r="B31" s="10">
        <f>Genel!A28</f>
        <v>0</v>
      </c>
      <c r="C31" s="10">
        <f>Genel!B28</f>
        <v>0</v>
      </c>
      <c r="D31" s="11">
        <f t="shared" si="0"/>
        <v>0</v>
      </c>
      <c r="E31" s="11">
        <f t="shared" si="1"/>
        <v>0</v>
      </c>
      <c r="F31" s="11">
        <f t="shared" si="2"/>
        <v>0</v>
      </c>
      <c r="G31" s="11">
        <f t="shared" si="3"/>
        <v>0</v>
      </c>
      <c r="H31" s="11">
        <f t="shared" si="4"/>
        <v>0</v>
      </c>
      <c r="I31" s="11">
        <f t="shared" si="5"/>
        <v>0</v>
      </c>
      <c r="J31" s="11">
        <f t="shared" si="6"/>
        <v>0</v>
      </c>
      <c r="K31" s="11">
        <f t="shared" si="7"/>
        <v>0</v>
      </c>
      <c r="L31" s="11">
        <f t="shared" si="8"/>
        <v>0</v>
      </c>
      <c r="M31" s="11">
        <f t="shared" si="9"/>
        <v>0</v>
      </c>
      <c r="N31" s="12">
        <f>Genel!H28</f>
        <v>0</v>
      </c>
      <c r="O31" s="2"/>
    </row>
    <row r="32" spans="1:16">
      <c r="A32" s="9">
        <v>28</v>
      </c>
      <c r="B32" s="10">
        <f>Genel!A29</f>
        <v>0</v>
      </c>
      <c r="C32" s="10">
        <f>Genel!B29</f>
        <v>0</v>
      </c>
      <c r="D32" s="11">
        <f t="shared" si="0"/>
        <v>0</v>
      </c>
      <c r="E32" s="11">
        <f t="shared" si="1"/>
        <v>0</v>
      </c>
      <c r="F32" s="11">
        <f t="shared" si="2"/>
        <v>0</v>
      </c>
      <c r="G32" s="11">
        <f t="shared" si="3"/>
        <v>0</v>
      </c>
      <c r="H32" s="11">
        <f t="shared" si="4"/>
        <v>0</v>
      </c>
      <c r="I32" s="11">
        <f t="shared" si="5"/>
        <v>0</v>
      </c>
      <c r="J32" s="11">
        <f t="shared" si="6"/>
        <v>0</v>
      </c>
      <c r="K32" s="11">
        <f t="shared" si="7"/>
        <v>0</v>
      </c>
      <c r="L32" s="11">
        <f t="shared" si="8"/>
        <v>0</v>
      </c>
      <c r="M32" s="11">
        <f t="shared" si="9"/>
        <v>0</v>
      </c>
      <c r="N32" s="12">
        <f>Genel!H29</f>
        <v>0</v>
      </c>
      <c r="O32" s="2"/>
    </row>
    <row r="33" spans="1:15">
      <c r="A33" s="9">
        <v>29</v>
      </c>
      <c r="B33" s="10">
        <f>Genel!A30</f>
        <v>0</v>
      </c>
      <c r="C33" s="10">
        <f>Genel!B30</f>
        <v>0</v>
      </c>
      <c r="D33" s="11">
        <f t="shared" si="0"/>
        <v>0</v>
      </c>
      <c r="E33" s="11">
        <f t="shared" si="1"/>
        <v>0</v>
      </c>
      <c r="F33" s="11">
        <f t="shared" si="2"/>
        <v>0</v>
      </c>
      <c r="G33" s="11">
        <f t="shared" si="3"/>
        <v>0</v>
      </c>
      <c r="H33" s="11">
        <f t="shared" si="4"/>
        <v>0</v>
      </c>
      <c r="I33" s="11">
        <f t="shared" si="5"/>
        <v>0</v>
      </c>
      <c r="J33" s="11">
        <f t="shared" si="6"/>
        <v>0</v>
      </c>
      <c r="K33" s="11">
        <f t="shared" si="7"/>
        <v>0</v>
      </c>
      <c r="L33" s="11">
        <f t="shared" si="8"/>
        <v>0</v>
      </c>
      <c r="M33" s="11">
        <f t="shared" si="9"/>
        <v>0</v>
      </c>
      <c r="N33" s="12">
        <f>Genel!H30</f>
        <v>0</v>
      </c>
      <c r="O33" s="2"/>
    </row>
    <row r="34" spans="1:15">
      <c r="A34" s="9">
        <v>30</v>
      </c>
      <c r="B34" s="10">
        <f>Genel!A31</f>
        <v>0</v>
      </c>
      <c r="C34" s="10">
        <f>Genel!B31</f>
        <v>0</v>
      </c>
      <c r="D34" s="11">
        <f t="shared" si="0"/>
        <v>0</v>
      </c>
      <c r="E34" s="11">
        <f t="shared" si="1"/>
        <v>0</v>
      </c>
      <c r="F34" s="11">
        <f t="shared" si="2"/>
        <v>0</v>
      </c>
      <c r="G34" s="11">
        <f t="shared" si="3"/>
        <v>0</v>
      </c>
      <c r="H34" s="11">
        <f t="shared" si="4"/>
        <v>0</v>
      </c>
      <c r="I34" s="11">
        <f t="shared" si="5"/>
        <v>0</v>
      </c>
      <c r="J34" s="11">
        <f t="shared" si="6"/>
        <v>0</v>
      </c>
      <c r="K34" s="11">
        <f t="shared" si="7"/>
        <v>0</v>
      </c>
      <c r="L34" s="11">
        <f t="shared" si="8"/>
        <v>0</v>
      </c>
      <c r="M34" s="11">
        <f t="shared" si="9"/>
        <v>0</v>
      </c>
      <c r="N34" s="12">
        <f>Genel!H31</f>
        <v>0</v>
      </c>
      <c r="O34" s="2"/>
    </row>
    <row r="35" spans="1:15">
      <c r="A35" s="9">
        <v>31</v>
      </c>
      <c r="B35" s="10">
        <f>Genel!A32</f>
        <v>0</v>
      </c>
      <c r="C35" s="10">
        <f>Genel!B32</f>
        <v>0</v>
      </c>
      <c r="D35" s="11">
        <f t="shared" si="0"/>
        <v>0</v>
      </c>
      <c r="E35" s="11">
        <f t="shared" si="1"/>
        <v>0</v>
      </c>
      <c r="F35" s="11">
        <f t="shared" si="2"/>
        <v>0</v>
      </c>
      <c r="G35" s="11">
        <f t="shared" si="3"/>
        <v>0</v>
      </c>
      <c r="H35" s="11">
        <f t="shared" si="4"/>
        <v>0</v>
      </c>
      <c r="I35" s="11">
        <f t="shared" si="5"/>
        <v>0</v>
      </c>
      <c r="J35" s="11">
        <f t="shared" si="6"/>
        <v>0</v>
      </c>
      <c r="K35" s="11">
        <f t="shared" si="7"/>
        <v>0</v>
      </c>
      <c r="L35" s="11">
        <f t="shared" si="8"/>
        <v>0</v>
      </c>
      <c r="M35" s="11">
        <f t="shared" si="9"/>
        <v>0</v>
      </c>
      <c r="N35" s="12">
        <f>Genel!H32</f>
        <v>0</v>
      </c>
      <c r="O35" s="2"/>
    </row>
    <row r="36" spans="1:15">
      <c r="A36" s="9">
        <v>32</v>
      </c>
      <c r="B36" s="10">
        <f>Genel!A33</f>
        <v>0</v>
      </c>
      <c r="C36" s="10">
        <f>Genel!B33</f>
        <v>0</v>
      </c>
      <c r="D36" s="11">
        <f t="shared" si="0"/>
        <v>0</v>
      </c>
      <c r="E36" s="11">
        <f t="shared" si="1"/>
        <v>0</v>
      </c>
      <c r="F36" s="11">
        <f t="shared" si="2"/>
        <v>0</v>
      </c>
      <c r="G36" s="11">
        <f t="shared" si="3"/>
        <v>0</v>
      </c>
      <c r="H36" s="11">
        <f t="shared" si="4"/>
        <v>0</v>
      </c>
      <c r="I36" s="11">
        <f t="shared" si="5"/>
        <v>0</v>
      </c>
      <c r="J36" s="11">
        <f t="shared" si="6"/>
        <v>0</v>
      </c>
      <c r="K36" s="11">
        <f t="shared" si="7"/>
        <v>0</v>
      </c>
      <c r="L36" s="11">
        <f t="shared" si="8"/>
        <v>0</v>
      </c>
      <c r="M36" s="11">
        <f t="shared" si="9"/>
        <v>0</v>
      </c>
      <c r="N36" s="12">
        <f>Genel!H33</f>
        <v>0</v>
      </c>
      <c r="O36" s="2"/>
    </row>
    <row r="37" spans="1:15">
      <c r="A37" s="9">
        <v>33</v>
      </c>
      <c r="B37" s="10">
        <f>Genel!A34</f>
        <v>0</v>
      </c>
      <c r="C37" s="10">
        <f>Genel!B34</f>
        <v>0</v>
      </c>
      <c r="D37" s="11">
        <f t="shared" si="0"/>
        <v>0</v>
      </c>
      <c r="E37" s="11">
        <f t="shared" si="1"/>
        <v>0</v>
      </c>
      <c r="F37" s="11">
        <f t="shared" si="2"/>
        <v>0</v>
      </c>
      <c r="G37" s="11">
        <f t="shared" si="3"/>
        <v>0</v>
      </c>
      <c r="H37" s="11">
        <f t="shared" si="4"/>
        <v>0</v>
      </c>
      <c r="I37" s="11">
        <f t="shared" si="5"/>
        <v>0</v>
      </c>
      <c r="J37" s="11">
        <f t="shared" si="6"/>
        <v>0</v>
      </c>
      <c r="K37" s="11">
        <f t="shared" si="7"/>
        <v>0</v>
      </c>
      <c r="L37" s="11">
        <f t="shared" si="8"/>
        <v>0</v>
      </c>
      <c r="M37" s="11">
        <f t="shared" si="9"/>
        <v>0</v>
      </c>
      <c r="N37" s="12">
        <f>Genel!H34</f>
        <v>0</v>
      </c>
      <c r="O37" s="2"/>
    </row>
    <row r="38" spans="1:15">
      <c r="A38" s="9">
        <v>34</v>
      </c>
      <c r="B38" s="10">
        <f>Genel!A35</f>
        <v>0</v>
      </c>
      <c r="C38" s="10">
        <f>Genel!B35</f>
        <v>0</v>
      </c>
      <c r="D38" s="11">
        <f t="shared" si="0"/>
        <v>0</v>
      </c>
      <c r="E38" s="11">
        <f t="shared" si="1"/>
        <v>0</v>
      </c>
      <c r="F38" s="11">
        <f t="shared" si="2"/>
        <v>0</v>
      </c>
      <c r="G38" s="11">
        <f t="shared" si="3"/>
        <v>0</v>
      </c>
      <c r="H38" s="11">
        <f t="shared" si="4"/>
        <v>0</v>
      </c>
      <c r="I38" s="11">
        <f t="shared" si="5"/>
        <v>0</v>
      </c>
      <c r="J38" s="11">
        <f t="shared" si="6"/>
        <v>0</v>
      </c>
      <c r="K38" s="11">
        <f t="shared" si="7"/>
        <v>0</v>
      </c>
      <c r="L38" s="11">
        <f t="shared" si="8"/>
        <v>0</v>
      </c>
      <c r="M38" s="11">
        <f t="shared" si="9"/>
        <v>0</v>
      </c>
      <c r="N38" s="12">
        <f>Genel!H35</f>
        <v>0</v>
      </c>
      <c r="O38" s="2"/>
    </row>
    <row r="39" spans="1:15">
      <c r="A39" s="9">
        <v>35</v>
      </c>
      <c r="B39" s="10">
        <f>Genel!A36</f>
        <v>0</v>
      </c>
      <c r="C39" s="10">
        <f>Genel!B36</f>
        <v>0</v>
      </c>
      <c r="D39" s="11">
        <f t="shared" si="0"/>
        <v>0</v>
      </c>
      <c r="E39" s="11">
        <f t="shared" si="1"/>
        <v>0</v>
      </c>
      <c r="F39" s="11">
        <f t="shared" si="2"/>
        <v>0</v>
      </c>
      <c r="G39" s="11">
        <f t="shared" si="3"/>
        <v>0</v>
      </c>
      <c r="H39" s="11">
        <f t="shared" si="4"/>
        <v>0</v>
      </c>
      <c r="I39" s="11">
        <f t="shared" si="5"/>
        <v>0</v>
      </c>
      <c r="J39" s="11">
        <f t="shared" si="6"/>
        <v>0</v>
      </c>
      <c r="K39" s="11">
        <f t="shared" si="7"/>
        <v>0</v>
      </c>
      <c r="L39" s="11">
        <f t="shared" si="8"/>
        <v>0</v>
      </c>
      <c r="M39" s="11">
        <f t="shared" si="9"/>
        <v>0</v>
      </c>
      <c r="N39" s="12">
        <f>Genel!H36</f>
        <v>0</v>
      </c>
      <c r="O39" s="2"/>
    </row>
    <row r="40" spans="1:15">
      <c r="A40" s="9">
        <v>36</v>
      </c>
      <c r="B40" s="10">
        <f>Genel!A37</f>
        <v>0</v>
      </c>
      <c r="C40" s="10">
        <f>Genel!B37</f>
        <v>0</v>
      </c>
      <c r="D40" s="11">
        <f t="shared" si="0"/>
        <v>0</v>
      </c>
      <c r="E40" s="11">
        <f t="shared" si="1"/>
        <v>0</v>
      </c>
      <c r="F40" s="11">
        <f t="shared" si="2"/>
        <v>0</v>
      </c>
      <c r="G40" s="11">
        <f t="shared" si="3"/>
        <v>0</v>
      </c>
      <c r="H40" s="11">
        <f t="shared" si="4"/>
        <v>0</v>
      </c>
      <c r="I40" s="11">
        <f t="shared" si="5"/>
        <v>0</v>
      </c>
      <c r="J40" s="11">
        <f t="shared" si="6"/>
        <v>0</v>
      </c>
      <c r="K40" s="11">
        <f t="shared" si="7"/>
        <v>0</v>
      </c>
      <c r="L40" s="11">
        <f t="shared" si="8"/>
        <v>0</v>
      </c>
      <c r="M40" s="11">
        <f t="shared" si="9"/>
        <v>0</v>
      </c>
      <c r="N40" s="12">
        <f>Genel!H37</f>
        <v>0</v>
      </c>
      <c r="O40" s="2"/>
    </row>
    <row r="41" spans="1:15">
      <c r="A41" s="9">
        <v>37</v>
      </c>
      <c r="B41" s="10">
        <f>Genel!A38</f>
        <v>0</v>
      </c>
      <c r="C41" s="10">
        <f>Genel!B38</f>
        <v>0</v>
      </c>
      <c r="D41" s="11">
        <f t="shared" si="0"/>
        <v>0</v>
      </c>
      <c r="E41" s="11">
        <f t="shared" si="1"/>
        <v>0</v>
      </c>
      <c r="F41" s="11">
        <f t="shared" si="2"/>
        <v>0</v>
      </c>
      <c r="G41" s="11">
        <f t="shared" si="3"/>
        <v>0</v>
      </c>
      <c r="H41" s="11">
        <f t="shared" si="4"/>
        <v>0</v>
      </c>
      <c r="I41" s="11">
        <f t="shared" si="5"/>
        <v>0</v>
      </c>
      <c r="J41" s="11">
        <f t="shared" si="6"/>
        <v>0</v>
      </c>
      <c r="K41" s="11">
        <f t="shared" si="7"/>
        <v>0</v>
      </c>
      <c r="L41" s="11">
        <f t="shared" si="8"/>
        <v>0</v>
      </c>
      <c r="M41" s="11">
        <f t="shared" si="9"/>
        <v>0</v>
      </c>
      <c r="N41" s="12">
        <f>Genel!H38</f>
        <v>0</v>
      </c>
      <c r="O41" s="2"/>
    </row>
    <row r="42" spans="1:15">
      <c r="A42" s="9">
        <v>38</v>
      </c>
      <c r="B42" s="10">
        <f>Genel!A39</f>
        <v>0</v>
      </c>
      <c r="C42" s="10">
        <f>Genel!B39</f>
        <v>0</v>
      </c>
      <c r="D42" s="11">
        <f t="shared" si="0"/>
        <v>0</v>
      </c>
      <c r="E42" s="11">
        <f t="shared" si="1"/>
        <v>0</v>
      </c>
      <c r="F42" s="11">
        <f t="shared" si="2"/>
        <v>0</v>
      </c>
      <c r="G42" s="11">
        <f t="shared" si="3"/>
        <v>0</v>
      </c>
      <c r="H42" s="11">
        <f t="shared" si="4"/>
        <v>0</v>
      </c>
      <c r="I42" s="11">
        <f t="shared" si="5"/>
        <v>0</v>
      </c>
      <c r="J42" s="11">
        <f t="shared" si="6"/>
        <v>0</v>
      </c>
      <c r="K42" s="11">
        <f t="shared" si="7"/>
        <v>0</v>
      </c>
      <c r="L42" s="11">
        <f t="shared" si="8"/>
        <v>0</v>
      </c>
      <c r="M42" s="11">
        <f t="shared" si="9"/>
        <v>0</v>
      </c>
      <c r="N42" s="12">
        <f>Genel!H39</f>
        <v>0</v>
      </c>
      <c r="O42" s="2"/>
    </row>
    <row r="43" spans="1:15">
      <c r="A43" s="9">
        <v>39</v>
      </c>
      <c r="B43" s="10">
        <f>Genel!A40</f>
        <v>0</v>
      </c>
      <c r="C43" s="10">
        <f>Genel!B40</f>
        <v>0</v>
      </c>
      <c r="D43" s="11">
        <f t="shared" si="0"/>
        <v>0</v>
      </c>
      <c r="E43" s="11">
        <f t="shared" si="1"/>
        <v>0</v>
      </c>
      <c r="F43" s="11">
        <f t="shared" si="2"/>
        <v>0</v>
      </c>
      <c r="G43" s="11">
        <f t="shared" si="3"/>
        <v>0</v>
      </c>
      <c r="H43" s="11">
        <f t="shared" si="4"/>
        <v>0</v>
      </c>
      <c r="I43" s="11">
        <f t="shared" si="5"/>
        <v>0</v>
      </c>
      <c r="J43" s="11">
        <f t="shared" si="6"/>
        <v>0</v>
      </c>
      <c r="K43" s="11">
        <f t="shared" si="7"/>
        <v>0</v>
      </c>
      <c r="L43" s="11">
        <f t="shared" si="8"/>
        <v>0</v>
      </c>
      <c r="M43" s="11">
        <f t="shared" si="9"/>
        <v>0</v>
      </c>
      <c r="N43" s="12">
        <f>Genel!H40</f>
        <v>0</v>
      </c>
      <c r="O43" s="2"/>
    </row>
    <row r="44" spans="1:15">
      <c r="A44" s="9">
        <v>40</v>
      </c>
      <c r="B44" s="10">
        <f>Genel!A41</f>
        <v>0</v>
      </c>
      <c r="C44" s="10">
        <f>Genel!B41</f>
        <v>0</v>
      </c>
      <c r="D44" s="11">
        <f t="shared" si="0"/>
        <v>0</v>
      </c>
      <c r="E44" s="11">
        <f t="shared" si="1"/>
        <v>0</v>
      </c>
      <c r="F44" s="11">
        <f t="shared" si="2"/>
        <v>0</v>
      </c>
      <c r="G44" s="11">
        <f t="shared" si="3"/>
        <v>0</v>
      </c>
      <c r="H44" s="11">
        <f t="shared" si="4"/>
        <v>0</v>
      </c>
      <c r="I44" s="11">
        <f t="shared" si="5"/>
        <v>0</v>
      </c>
      <c r="J44" s="11">
        <f t="shared" si="6"/>
        <v>0</v>
      </c>
      <c r="K44" s="11">
        <f t="shared" si="7"/>
        <v>0</v>
      </c>
      <c r="L44" s="11">
        <f t="shared" si="8"/>
        <v>0</v>
      </c>
      <c r="M44" s="11">
        <f t="shared" si="9"/>
        <v>0</v>
      </c>
      <c r="N44" s="12">
        <f>Genel!H41</f>
        <v>0</v>
      </c>
      <c r="O44" s="2"/>
    </row>
    <row r="45" spans="1:15">
      <c r="A45" s="9">
        <v>41</v>
      </c>
      <c r="B45" s="10">
        <f>Genel!A42</f>
        <v>0</v>
      </c>
      <c r="C45" s="10">
        <f>Genel!B42</f>
        <v>0</v>
      </c>
      <c r="D45" s="11">
        <f t="shared" si="0"/>
        <v>0</v>
      </c>
      <c r="E45" s="11">
        <f t="shared" si="1"/>
        <v>0</v>
      </c>
      <c r="F45" s="11">
        <f t="shared" si="2"/>
        <v>0</v>
      </c>
      <c r="G45" s="11">
        <f t="shared" si="3"/>
        <v>0</v>
      </c>
      <c r="H45" s="11">
        <f t="shared" si="4"/>
        <v>0</v>
      </c>
      <c r="I45" s="11">
        <f t="shared" si="5"/>
        <v>0</v>
      </c>
      <c r="J45" s="11">
        <f t="shared" si="6"/>
        <v>0</v>
      </c>
      <c r="K45" s="11">
        <f t="shared" si="7"/>
        <v>0</v>
      </c>
      <c r="L45" s="11">
        <f t="shared" si="8"/>
        <v>0</v>
      </c>
      <c r="M45" s="11">
        <f t="shared" si="9"/>
        <v>0</v>
      </c>
      <c r="N45" s="12">
        <f>Genel!H42</f>
        <v>0</v>
      </c>
      <c r="O45" s="2"/>
    </row>
    <row r="46" spans="1:15">
      <c r="A46" s="9">
        <v>42</v>
      </c>
      <c r="B46" s="10">
        <f>Genel!A43</f>
        <v>0</v>
      </c>
      <c r="C46" s="10">
        <f>Genel!B43</f>
        <v>0</v>
      </c>
      <c r="D46" s="11">
        <f t="shared" si="0"/>
        <v>0</v>
      </c>
      <c r="E46" s="11">
        <f t="shared" si="1"/>
        <v>0</v>
      </c>
      <c r="F46" s="11">
        <f t="shared" si="2"/>
        <v>0</v>
      </c>
      <c r="G46" s="11">
        <f t="shared" si="3"/>
        <v>0</v>
      </c>
      <c r="H46" s="11">
        <f t="shared" si="4"/>
        <v>0</v>
      </c>
      <c r="I46" s="11">
        <f t="shared" si="5"/>
        <v>0</v>
      </c>
      <c r="J46" s="11">
        <f t="shared" si="6"/>
        <v>0</v>
      </c>
      <c r="K46" s="11">
        <f t="shared" si="7"/>
        <v>0</v>
      </c>
      <c r="L46" s="11">
        <f t="shared" si="8"/>
        <v>0</v>
      </c>
      <c r="M46" s="11">
        <f t="shared" si="9"/>
        <v>0</v>
      </c>
      <c r="N46" s="12">
        <f>Genel!H43</f>
        <v>0</v>
      </c>
      <c r="O46" s="2"/>
    </row>
    <row r="47" spans="1:15">
      <c r="A47" s="9">
        <v>43</v>
      </c>
      <c r="B47" s="10">
        <f>Genel!A44</f>
        <v>0</v>
      </c>
      <c r="C47" s="10">
        <f>Genel!B44</f>
        <v>0</v>
      </c>
      <c r="D47" s="11">
        <f t="shared" si="0"/>
        <v>0</v>
      </c>
      <c r="E47" s="11">
        <f t="shared" si="1"/>
        <v>0</v>
      </c>
      <c r="F47" s="11">
        <f t="shared" si="2"/>
        <v>0</v>
      </c>
      <c r="G47" s="11">
        <f t="shared" si="3"/>
        <v>0</v>
      </c>
      <c r="H47" s="11">
        <f t="shared" si="4"/>
        <v>0</v>
      </c>
      <c r="I47" s="11">
        <f t="shared" si="5"/>
        <v>0</v>
      </c>
      <c r="J47" s="11">
        <f t="shared" si="6"/>
        <v>0</v>
      </c>
      <c r="K47" s="11">
        <f t="shared" si="7"/>
        <v>0</v>
      </c>
      <c r="L47" s="11">
        <f t="shared" si="8"/>
        <v>0</v>
      </c>
      <c r="M47" s="11">
        <f t="shared" si="9"/>
        <v>0</v>
      </c>
      <c r="N47" s="12">
        <f>Genel!H44</f>
        <v>0</v>
      </c>
      <c r="O47" s="2"/>
    </row>
    <row r="48" spans="1:15">
      <c r="A48" s="9">
        <v>44</v>
      </c>
      <c r="B48" s="10">
        <f>Genel!A45</f>
        <v>0</v>
      </c>
      <c r="C48" s="10">
        <f>Genel!B45</f>
        <v>0</v>
      </c>
      <c r="D48" s="11">
        <f t="shared" si="0"/>
        <v>0</v>
      </c>
      <c r="E48" s="11">
        <f t="shared" si="1"/>
        <v>0</v>
      </c>
      <c r="F48" s="11">
        <f t="shared" si="2"/>
        <v>0</v>
      </c>
      <c r="G48" s="11">
        <f t="shared" si="3"/>
        <v>0</v>
      </c>
      <c r="H48" s="11">
        <f t="shared" si="4"/>
        <v>0</v>
      </c>
      <c r="I48" s="11">
        <f t="shared" si="5"/>
        <v>0</v>
      </c>
      <c r="J48" s="11">
        <f t="shared" si="6"/>
        <v>0</v>
      </c>
      <c r="K48" s="11">
        <f t="shared" si="7"/>
        <v>0</v>
      </c>
      <c r="L48" s="11">
        <f t="shared" si="8"/>
        <v>0</v>
      </c>
      <c r="M48" s="11">
        <f t="shared" si="9"/>
        <v>0</v>
      </c>
      <c r="N48" s="12">
        <f>Genel!H45</f>
        <v>0</v>
      </c>
      <c r="O48" s="2"/>
    </row>
    <row r="49" spans="1:15">
      <c r="A49" s="9">
        <v>45</v>
      </c>
      <c r="B49" s="10">
        <f>Genel!A46</f>
        <v>0</v>
      </c>
      <c r="C49" s="10">
        <f>Genel!B46</f>
        <v>0</v>
      </c>
      <c r="D49" s="11">
        <f t="shared" si="0"/>
        <v>0</v>
      </c>
      <c r="E49" s="11">
        <f t="shared" si="1"/>
        <v>0</v>
      </c>
      <c r="F49" s="11">
        <f t="shared" si="2"/>
        <v>0</v>
      </c>
      <c r="G49" s="11">
        <f t="shared" si="3"/>
        <v>0</v>
      </c>
      <c r="H49" s="11">
        <f t="shared" si="4"/>
        <v>0</v>
      </c>
      <c r="I49" s="11">
        <f t="shared" si="5"/>
        <v>0</v>
      </c>
      <c r="J49" s="11">
        <f t="shared" si="6"/>
        <v>0</v>
      </c>
      <c r="K49" s="11">
        <f t="shared" si="7"/>
        <v>0</v>
      </c>
      <c r="L49" s="11">
        <f t="shared" si="8"/>
        <v>0</v>
      </c>
      <c r="M49" s="11">
        <f t="shared" si="9"/>
        <v>0</v>
      </c>
      <c r="N49" s="12">
        <f>Genel!H46</f>
        <v>0</v>
      </c>
      <c r="O49" s="2"/>
    </row>
    <row r="50" spans="1:15">
      <c r="A50" s="9">
        <v>46</v>
      </c>
      <c r="B50" s="10">
        <f>Genel!A47</f>
        <v>0</v>
      </c>
      <c r="C50" s="10">
        <f>Genel!B47</f>
        <v>0</v>
      </c>
      <c r="D50" s="11">
        <f t="shared" si="0"/>
        <v>0</v>
      </c>
      <c r="E50" s="11">
        <f t="shared" si="1"/>
        <v>0</v>
      </c>
      <c r="F50" s="11">
        <f t="shared" si="2"/>
        <v>0</v>
      </c>
      <c r="G50" s="11">
        <f t="shared" si="3"/>
        <v>0</v>
      </c>
      <c r="H50" s="11">
        <f t="shared" si="4"/>
        <v>0</v>
      </c>
      <c r="I50" s="11">
        <f t="shared" si="5"/>
        <v>0</v>
      </c>
      <c r="J50" s="11">
        <f t="shared" si="6"/>
        <v>0</v>
      </c>
      <c r="K50" s="11">
        <f t="shared" si="7"/>
        <v>0</v>
      </c>
      <c r="L50" s="11">
        <f t="shared" si="8"/>
        <v>0</v>
      </c>
      <c r="M50" s="11">
        <f t="shared" si="9"/>
        <v>0</v>
      </c>
      <c r="N50" s="12">
        <f>Genel!H47</f>
        <v>0</v>
      </c>
      <c r="O50" s="2"/>
    </row>
    <row r="51" spans="1:15">
      <c r="A51" s="9">
        <v>47</v>
      </c>
      <c r="B51" s="10">
        <f>Genel!A48</f>
        <v>0</v>
      </c>
      <c r="C51" s="10">
        <f>Genel!B48</f>
        <v>0</v>
      </c>
      <c r="D51" s="11">
        <f t="shared" si="0"/>
        <v>0</v>
      </c>
      <c r="E51" s="11">
        <f t="shared" si="1"/>
        <v>0</v>
      </c>
      <c r="F51" s="11">
        <f t="shared" si="2"/>
        <v>0</v>
      </c>
      <c r="G51" s="11">
        <f t="shared" si="3"/>
        <v>0</v>
      </c>
      <c r="H51" s="11">
        <f t="shared" si="4"/>
        <v>0</v>
      </c>
      <c r="I51" s="11">
        <f t="shared" si="5"/>
        <v>0</v>
      </c>
      <c r="J51" s="11">
        <f t="shared" si="6"/>
        <v>0</v>
      </c>
      <c r="K51" s="11">
        <f t="shared" si="7"/>
        <v>0</v>
      </c>
      <c r="L51" s="11">
        <f t="shared" si="8"/>
        <v>0</v>
      </c>
      <c r="M51" s="11">
        <f t="shared" si="9"/>
        <v>0</v>
      </c>
      <c r="N51" s="12">
        <f>Genel!H48</f>
        <v>0</v>
      </c>
      <c r="O51" s="2"/>
    </row>
    <row r="52" spans="1:15">
      <c r="A52" s="9">
        <v>48</v>
      </c>
      <c r="B52" s="10">
        <f>Genel!A49</f>
        <v>0</v>
      </c>
      <c r="C52" s="10">
        <f>Genel!B49</f>
        <v>0</v>
      </c>
      <c r="D52" s="11">
        <f t="shared" si="0"/>
        <v>0</v>
      </c>
      <c r="E52" s="11">
        <f t="shared" si="1"/>
        <v>0</v>
      </c>
      <c r="F52" s="11">
        <f t="shared" si="2"/>
        <v>0</v>
      </c>
      <c r="G52" s="11">
        <f t="shared" si="3"/>
        <v>0</v>
      </c>
      <c r="H52" s="11">
        <f t="shared" si="4"/>
        <v>0</v>
      </c>
      <c r="I52" s="11">
        <f t="shared" si="5"/>
        <v>0</v>
      </c>
      <c r="J52" s="11">
        <f t="shared" si="6"/>
        <v>0</v>
      </c>
      <c r="K52" s="11">
        <f t="shared" si="7"/>
        <v>0</v>
      </c>
      <c r="L52" s="11">
        <f t="shared" si="8"/>
        <v>0</v>
      </c>
      <c r="M52" s="11">
        <f t="shared" si="9"/>
        <v>0</v>
      </c>
      <c r="N52" s="12">
        <f>Genel!H49</f>
        <v>0</v>
      </c>
      <c r="O52" s="2"/>
    </row>
    <row r="53" spans="1:15">
      <c r="A53" s="9">
        <v>49</v>
      </c>
      <c r="B53" s="10">
        <f>Genel!A50</f>
        <v>0</v>
      </c>
      <c r="C53" s="10">
        <f>Genel!B50</f>
        <v>0</v>
      </c>
      <c r="D53" s="11">
        <f t="shared" si="0"/>
        <v>0</v>
      </c>
      <c r="E53" s="11">
        <f t="shared" si="1"/>
        <v>0</v>
      </c>
      <c r="F53" s="11">
        <f t="shared" si="2"/>
        <v>0</v>
      </c>
      <c r="G53" s="11">
        <f t="shared" si="3"/>
        <v>0</v>
      </c>
      <c r="H53" s="11">
        <f t="shared" si="4"/>
        <v>0</v>
      </c>
      <c r="I53" s="11">
        <f t="shared" si="5"/>
        <v>0</v>
      </c>
      <c r="J53" s="11">
        <f t="shared" si="6"/>
        <v>0</v>
      </c>
      <c r="K53" s="11">
        <f t="shared" si="7"/>
        <v>0</v>
      </c>
      <c r="L53" s="11">
        <f t="shared" si="8"/>
        <v>0</v>
      </c>
      <c r="M53" s="11">
        <f t="shared" si="9"/>
        <v>0</v>
      </c>
      <c r="N53" s="12">
        <f>Genel!H50</f>
        <v>0</v>
      </c>
      <c r="O53" s="2"/>
    </row>
    <row r="54" spans="1:15">
      <c r="A54" s="9">
        <v>50</v>
      </c>
      <c r="B54" s="10">
        <f>Genel!A51</f>
        <v>0</v>
      </c>
      <c r="C54" s="10">
        <f>Genel!B51</f>
        <v>0</v>
      </c>
      <c r="D54" s="11">
        <f t="shared" si="0"/>
        <v>0</v>
      </c>
      <c r="E54" s="11">
        <f t="shared" si="1"/>
        <v>0</v>
      </c>
      <c r="F54" s="11">
        <f t="shared" si="2"/>
        <v>0</v>
      </c>
      <c r="G54" s="11">
        <f t="shared" si="3"/>
        <v>0</v>
      </c>
      <c r="H54" s="11">
        <f t="shared" si="4"/>
        <v>0</v>
      </c>
      <c r="I54" s="11">
        <f t="shared" si="5"/>
        <v>0</v>
      </c>
      <c r="J54" s="11">
        <f t="shared" si="6"/>
        <v>0</v>
      </c>
      <c r="K54" s="11">
        <f t="shared" si="7"/>
        <v>0</v>
      </c>
      <c r="L54" s="11">
        <f t="shared" si="8"/>
        <v>0</v>
      </c>
      <c r="M54" s="11">
        <f t="shared" si="9"/>
        <v>0</v>
      </c>
      <c r="N54" s="12">
        <f>Genel!H51</f>
        <v>0</v>
      </c>
      <c r="O54" s="2"/>
    </row>
    <row r="55" spans="1:15" hidden="1">
      <c r="A55" s="9">
        <v>51</v>
      </c>
      <c r="B55" s="10">
        <f>Genel!A52</f>
        <v>0</v>
      </c>
      <c r="C55" s="10">
        <f>Genel!B52</f>
        <v>0</v>
      </c>
      <c r="D55" s="11">
        <f t="shared" si="0"/>
        <v>0</v>
      </c>
      <c r="E55" s="11">
        <f t="shared" si="1"/>
        <v>0</v>
      </c>
      <c r="F55" s="11">
        <f t="shared" si="2"/>
        <v>0</v>
      </c>
      <c r="G55" s="11">
        <f t="shared" si="3"/>
        <v>0</v>
      </c>
      <c r="H55" s="11">
        <f t="shared" si="4"/>
        <v>0</v>
      </c>
      <c r="I55" s="11">
        <f t="shared" si="5"/>
        <v>0</v>
      </c>
      <c r="J55" s="11">
        <f t="shared" si="6"/>
        <v>0</v>
      </c>
      <c r="K55" s="11">
        <f t="shared" si="7"/>
        <v>0</v>
      </c>
      <c r="L55" s="11">
        <f t="shared" si="8"/>
        <v>0</v>
      </c>
      <c r="M55" s="11">
        <f t="shared" si="9"/>
        <v>0</v>
      </c>
      <c r="N55" s="12">
        <f>Genel!H52</f>
        <v>0</v>
      </c>
      <c r="O55" s="2"/>
    </row>
    <row r="56" spans="1:15" ht="6" customHeight="1">
      <c r="A56" s="96"/>
      <c r="B56" s="96"/>
      <c r="C56" s="96"/>
      <c r="D56" s="96"/>
      <c r="E56" s="96"/>
      <c r="F56" s="96"/>
      <c r="G56" s="96"/>
      <c r="H56" s="96"/>
      <c r="I56" s="96"/>
      <c r="J56" s="96"/>
      <c r="K56" s="96"/>
      <c r="L56" s="96"/>
      <c r="M56" s="96"/>
      <c r="N56" s="14"/>
      <c r="O56" s="2"/>
    </row>
    <row r="57" spans="1:15" ht="17.25" hidden="1" customHeight="1">
      <c r="A57" s="96"/>
      <c r="B57" s="96"/>
      <c r="C57" s="96"/>
      <c r="D57" s="96"/>
      <c r="E57" s="96"/>
      <c r="F57" s="96"/>
      <c r="G57" s="96"/>
      <c r="H57" s="96"/>
      <c r="I57" s="96"/>
      <c r="J57" s="96"/>
      <c r="K57" s="96"/>
      <c r="L57" s="96"/>
      <c r="M57" s="96"/>
      <c r="N57" s="14"/>
      <c r="O57" s="2"/>
    </row>
    <row r="58" spans="1:15">
      <c r="A58" s="96"/>
      <c r="B58" s="97"/>
      <c r="L58" s="96" t="str">
        <f>Genel!S7</f>
        <v>Mustafa ERGÜL</v>
      </c>
      <c r="N58" s="14"/>
      <c r="O58" s="2"/>
    </row>
    <row r="59" spans="1:15">
      <c r="A59" s="96"/>
      <c r="B59" s="96"/>
      <c r="C59" s="96"/>
      <c r="D59" s="96"/>
      <c r="E59" s="96"/>
      <c r="F59" s="96"/>
      <c r="G59" s="96"/>
      <c r="H59" s="96"/>
      <c r="I59" s="96"/>
      <c r="J59" s="96"/>
      <c r="L59" s="97" t="str">
        <f>Genel!S8</f>
        <v>Matematik Öğretmeni</v>
      </c>
      <c r="N59" s="14"/>
      <c r="O59" s="2"/>
    </row>
  </sheetData>
  <mergeCells count="3">
    <mergeCell ref="A2:N2"/>
    <mergeCell ref="A3:N3"/>
    <mergeCell ref="A1:N1"/>
  </mergeCells>
  <phoneticPr fontId="15" type="noConversion"/>
  <pageMargins left="0.56000000000000005" right="0.19685039370078741" top="0.41" bottom="0.15" header="0.19" footer="0.1"/>
  <pageSetup paperSize="9" scale="80" orientation="portrait" r:id="rId1"/>
</worksheet>
</file>

<file path=xl/worksheets/sheet4.xml><?xml version="1.0" encoding="utf-8"?>
<worksheet xmlns="http://schemas.openxmlformats.org/spreadsheetml/2006/main" xmlns:r="http://schemas.openxmlformats.org/officeDocument/2006/relationships">
  <sheetPr enableFormatConditionsCalculation="0">
    <tabColor indexed="35"/>
  </sheetPr>
  <dimension ref="A1:AA65"/>
  <sheetViews>
    <sheetView showZeros="0" view="pageBreakPreview" topLeftCell="A2" zoomScale="60" zoomScaleNormal="55" workbookViewId="0">
      <selection activeCell="N5" sqref="N5"/>
    </sheetView>
  </sheetViews>
  <sheetFormatPr defaultRowHeight="15"/>
  <cols>
    <col min="1" max="1" width="3.5703125" style="51" customWidth="1"/>
    <col min="2" max="2" width="5.140625" style="51" customWidth="1"/>
    <col min="3" max="3" width="29.85546875" style="16" customWidth="1"/>
    <col min="4" max="4" width="4.28515625" style="17" customWidth="1"/>
    <col min="5" max="5" width="6.5703125" style="17" customWidth="1"/>
    <col min="6" max="6" width="8.42578125" style="17" customWidth="1"/>
    <col min="7" max="7" width="6.7109375" style="17" customWidth="1"/>
    <col min="8" max="8" width="5.140625" style="17" customWidth="1"/>
    <col min="9" max="9" width="5.5703125" style="17" customWidth="1"/>
    <col min="10" max="10" width="5.7109375" style="17" customWidth="1"/>
    <col min="11" max="11" width="5.42578125" style="17" customWidth="1"/>
    <col min="12" max="12" width="5.5703125" style="17" customWidth="1"/>
    <col min="13" max="13" width="9.28515625" style="17" customWidth="1"/>
    <col min="14" max="14" width="12.5703125" style="18" customWidth="1"/>
    <col min="15" max="15" width="1" style="16" customWidth="1"/>
    <col min="16" max="16" width="3" style="4" customWidth="1"/>
    <col min="17" max="17" width="5.42578125" style="4" hidden="1" customWidth="1"/>
    <col min="18" max="18" width="4.5703125" style="4" hidden="1" customWidth="1"/>
    <col min="19" max="27" width="9.140625" style="4" hidden="1" customWidth="1"/>
    <col min="28" max="16384" width="9.140625" style="4"/>
  </cols>
  <sheetData>
    <row r="1" spans="1:16" ht="24.75" customHeight="1">
      <c r="A1" s="121" t="str">
        <f>Genel!S10</f>
        <v xml:space="preserve">İSTİKLAL ORTAOKULU 
</v>
      </c>
      <c r="B1" s="121"/>
      <c r="C1" s="121"/>
      <c r="D1" s="121"/>
      <c r="E1" s="121"/>
      <c r="F1" s="121"/>
      <c r="G1" s="121"/>
      <c r="H1" s="121"/>
      <c r="I1" s="121"/>
      <c r="J1" s="121"/>
      <c r="K1" s="121"/>
      <c r="L1" s="121"/>
      <c r="M1" s="121"/>
      <c r="N1" s="121"/>
    </row>
    <row r="2" spans="1:16" ht="38.25" customHeight="1">
      <c r="A2" s="128" t="s">
        <v>57</v>
      </c>
      <c r="B2" s="128"/>
      <c r="C2" s="128"/>
      <c r="D2" s="128"/>
      <c r="E2" s="128"/>
      <c r="F2" s="128"/>
      <c r="G2" s="128"/>
      <c r="H2" s="128"/>
      <c r="I2" s="128"/>
      <c r="J2" s="128"/>
      <c r="K2" s="128"/>
      <c r="L2" s="128"/>
      <c r="M2" s="128"/>
      <c r="N2" s="128"/>
      <c r="O2" s="2"/>
      <c r="P2" s="3"/>
    </row>
    <row r="3" spans="1:16" ht="17.25" customHeight="1">
      <c r="A3" s="129" t="str">
        <f>Genel!S18</f>
        <v>5 A SINIFI</v>
      </c>
      <c r="B3" s="129"/>
      <c r="C3" s="129"/>
      <c r="D3" s="129"/>
      <c r="E3" s="129"/>
      <c r="F3" s="129"/>
      <c r="G3" s="129"/>
      <c r="H3" s="129"/>
      <c r="I3" s="129"/>
      <c r="J3" s="129"/>
      <c r="K3" s="129"/>
      <c r="L3" s="129"/>
      <c r="M3" s="129"/>
      <c r="N3" s="129"/>
      <c r="O3" s="2"/>
      <c r="P3" s="3"/>
    </row>
    <row r="4" spans="1:16" ht="171.75" customHeight="1">
      <c r="A4" s="5" t="s">
        <v>12</v>
      </c>
      <c r="B4" s="5" t="s">
        <v>11</v>
      </c>
      <c r="C4" s="6" t="s">
        <v>28</v>
      </c>
      <c r="D4" s="7" t="s">
        <v>2</v>
      </c>
      <c r="E4" s="7" t="s">
        <v>3</v>
      </c>
      <c r="F4" s="7" t="s">
        <v>7</v>
      </c>
      <c r="G4" s="7" t="s">
        <v>10</v>
      </c>
      <c r="H4" s="7" t="s">
        <v>9</v>
      </c>
      <c r="I4" s="7" t="s">
        <v>8</v>
      </c>
      <c r="J4" s="7" t="s">
        <v>6</v>
      </c>
      <c r="K4" s="7" t="s">
        <v>5</v>
      </c>
      <c r="L4" s="7" t="s">
        <v>4</v>
      </c>
      <c r="M4" s="8" t="s">
        <v>1</v>
      </c>
      <c r="N4" s="5" t="s">
        <v>0</v>
      </c>
      <c r="O4" s="2"/>
      <c r="P4" s="3"/>
    </row>
    <row r="5" spans="1:16">
      <c r="A5" s="9">
        <v>1</v>
      </c>
      <c r="B5" s="10">
        <f>Genel!A2</f>
        <v>400</v>
      </c>
      <c r="C5" s="10" t="str">
        <f>Genel!B2</f>
        <v>ŞEVVAL TEKE</v>
      </c>
      <c r="D5" s="11">
        <f>($N5-MOD($N5,10))/10+IF(MOD($N5,10)&gt;0,1,0)</f>
        <v>9</v>
      </c>
      <c r="E5" s="11">
        <f>($N5-MOD($N5,10))/10+IF(MOD($N5,10)&gt;1,1,0)</f>
        <v>9</v>
      </c>
      <c r="F5" s="11">
        <f>($N5-MOD($N5,10))/10+IF(MOD($N5,10)&gt;2,1,0)</f>
        <v>9</v>
      </c>
      <c r="G5" s="11">
        <f>($N5-MOD($N5,10))/10+IF(MOD($N5,10)&gt;3,1,0)</f>
        <v>9</v>
      </c>
      <c r="H5" s="11">
        <f>($N5-MOD($N5,10))/10+IF(MOD($N5,10)&gt;4,1,0)</f>
        <v>9</v>
      </c>
      <c r="I5" s="11">
        <f>($N5-MOD($N5,10))/10+IF(MOD($N5,10)&gt;5,1,0)</f>
        <v>9</v>
      </c>
      <c r="J5" s="11">
        <f>($N5-MOD($N5,10))/10+IF(MOD($N5,10)&gt;6,1,0)</f>
        <v>9</v>
      </c>
      <c r="K5" s="11">
        <f>($N5-MOD($N5,10))/10+IF(MOD($N5,10)&gt;7,1,0)</f>
        <v>9</v>
      </c>
      <c r="L5" s="11">
        <f>($N5-MOD($N5,10))/10+IF(MOD($N5,10)&gt;8,1,0)</f>
        <v>9</v>
      </c>
      <c r="M5" s="11">
        <f>($N5-MOD($N5,10))/10+IF(MOD($N5,10)&gt;9,1,0)</f>
        <v>9</v>
      </c>
      <c r="N5" s="12">
        <f>Genel!I2</f>
        <v>90</v>
      </c>
      <c r="O5" s="2"/>
      <c r="P5" s="3"/>
    </row>
    <row r="6" spans="1:16">
      <c r="A6" s="9">
        <v>2</v>
      </c>
      <c r="B6" s="10">
        <f>Genel!A3</f>
        <v>401</v>
      </c>
      <c r="C6" s="10" t="str">
        <f>Genel!B3</f>
        <v>AHMET AKILLI</v>
      </c>
      <c r="D6" s="11">
        <f t="shared" ref="D6:D55" si="0">($N6-MOD($N6,10))/10+IF(MOD($N6,10)&gt;0,1,0)</f>
        <v>10</v>
      </c>
      <c r="E6" s="11">
        <f t="shared" ref="E6:E55" si="1">($N6-MOD($N6,10))/10+IF(MOD($N6,10)&gt;1,1,0)</f>
        <v>10</v>
      </c>
      <c r="F6" s="11">
        <f t="shared" ref="F6:F55" si="2">($N6-MOD($N6,10))/10+IF(MOD($N6,10)&gt;2,1,0)</f>
        <v>10</v>
      </c>
      <c r="G6" s="11">
        <f t="shared" ref="G6:G55" si="3">($N6-MOD($N6,10))/10+IF(MOD($N6,10)&gt;3,1,0)</f>
        <v>10</v>
      </c>
      <c r="H6" s="11">
        <f t="shared" ref="H6:H55" si="4">($N6-MOD($N6,10))/10+IF(MOD($N6,10)&gt;4,1,0)</f>
        <v>10</v>
      </c>
      <c r="I6" s="11">
        <f t="shared" ref="I6:I55" si="5">($N6-MOD($N6,10))/10+IF(MOD($N6,10)&gt;5,1,0)</f>
        <v>10</v>
      </c>
      <c r="J6" s="11">
        <f t="shared" ref="J6:J55" si="6">($N6-MOD($N6,10))/10+IF(MOD($N6,10)&gt;6,1,0)</f>
        <v>10</v>
      </c>
      <c r="K6" s="11">
        <f t="shared" ref="K6:K55" si="7">($N6-MOD($N6,10))/10+IF(MOD($N6,10)&gt;7,1,0)</f>
        <v>10</v>
      </c>
      <c r="L6" s="11">
        <f t="shared" ref="L6:L55" si="8">($N6-MOD($N6,10))/10+IF(MOD($N6,10)&gt;8,1,0)</f>
        <v>10</v>
      </c>
      <c r="M6" s="11">
        <f t="shared" ref="M6:M55" si="9">($N6-MOD($N6,10))/10+IF(MOD($N6,10)&gt;9,1,0)</f>
        <v>10</v>
      </c>
      <c r="N6" s="12">
        <f>Genel!I3</f>
        <v>100</v>
      </c>
      <c r="O6" s="2"/>
      <c r="P6" s="3"/>
    </row>
    <row r="7" spans="1:16">
      <c r="A7" s="9">
        <v>3</v>
      </c>
      <c r="B7" s="10">
        <f>Genel!A4</f>
        <v>413</v>
      </c>
      <c r="C7" s="10" t="str">
        <f>Genel!B4</f>
        <v>İSMAİL BURAK KAYNAK</v>
      </c>
      <c r="D7" s="11">
        <f t="shared" si="0"/>
        <v>10</v>
      </c>
      <c r="E7" s="11">
        <f t="shared" si="1"/>
        <v>10</v>
      </c>
      <c r="F7" s="11">
        <f t="shared" si="2"/>
        <v>10</v>
      </c>
      <c r="G7" s="11">
        <f t="shared" si="3"/>
        <v>10</v>
      </c>
      <c r="H7" s="11">
        <f t="shared" si="4"/>
        <v>10</v>
      </c>
      <c r="I7" s="11">
        <f t="shared" si="5"/>
        <v>10</v>
      </c>
      <c r="J7" s="11">
        <f t="shared" si="6"/>
        <v>10</v>
      </c>
      <c r="K7" s="11">
        <f t="shared" si="7"/>
        <v>10</v>
      </c>
      <c r="L7" s="11">
        <f t="shared" si="8"/>
        <v>10</v>
      </c>
      <c r="M7" s="11">
        <f t="shared" si="9"/>
        <v>10</v>
      </c>
      <c r="N7" s="12">
        <f>Genel!I4</f>
        <v>100</v>
      </c>
      <c r="O7" s="2"/>
      <c r="P7" s="3"/>
    </row>
    <row r="8" spans="1:16">
      <c r="A8" s="9">
        <v>4</v>
      </c>
      <c r="B8" s="10">
        <f>Genel!A5</f>
        <v>416</v>
      </c>
      <c r="C8" s="10" t="str">
        <f>Genel!B5</f>
        <v>ALEYNA ŞAKRAK</v>
      </c>
      <c r="D8" s="11">
        <f t="shared" si="0"/>
        <v>7</v>
      </c>
      <c r="E8" s="11">
        <f t="shared" si="1"/>
        <v>7</v>
      </c>
      <c r="F8" s="11">
        <f t="shared" si="2"/>
        <v>7</v>
      </c>
      <c r="G8" s="11">
        <f t="shared" si="3"/>
        <v>7</v>
      </c>
      <c r="H8" s="11">
        <f t="shared" si="4"/>
        <v>7</v>
      </c>
      <c r="I8" s="11">
        <f t="shared" si="5"/>
        <v>6</v>
      </c>
      <c r="J8" s="11">
        <f t="shared" si="6"/>
        <v>6</v>
      </c>
      <c r="K8" s="11">
        <f t="shared" si="7"/>
        <v>6</v>
      </c>
      <c r="L8" s="11">
        <f t="shared" si="8"/>
        <v>6</v>
      </c>
      <c r="M8" s="11">
        <f t="shared" si="9"/>
        <v>6</v>
      </c>
      <c r="N8" s="12">
        <f>Genel!I5</f>
        <v>65</v>
      </c>
      <c r="O8" s="2"/>
      <c r="P8" s="3"/>
    </row>
    <row r="9" spans="1:16">
      <c r="A9" s="9">
        <v>5</v>
      </c>
      <c r="B9" s="10">
        <f>Genel!A6</f>
        <v>421</v>
      </c>
      <c r="C9" s="10" t="str">
        <f>Genel!B6</f>
        <v>RAMAZAN ANIL ÇETİN</v>
      </c>
      <c r="D9" s="11">
        <f t="shared" si="0"/>
        <v>9</v>
      </c>
      <c r="E9" s="11">
        <f t="shared" si="1"/>
        <v>9</v>
      </c>
      <c r="F9" s="11">
        <f t="shared" si="2"/>
        <v>9</v>
      </c>
      <c r="G9" s="11">
        <f t="shared" si="3"/>
        <v>9</v>
      </c>
      <c r="H9" s="11">
        <f t="shared" si="4"/>
        <v>9</v>
      </c>
      <c r="I9" s="11">
        <f t="shared" si="5"/>
        <v>8</v>
      </c>
      <c r="J9" s="11">
        <f t="shared" si="6"/>
        <v>8</v>
      </c>
      <c r="K9" s="11">
        <f t="shared" si="7"/>
        <v>8</v>
      </c>
      <c r="L9" s="11">
        <f t="shared" si="8"/>
        <v>8</v>
      </c>
      <c r="M9" s="11">
        <f t="shared" si="9"/>
        <v>8</v>
      </c>
      <c r="N9" s="12">
        <f>Genel!I6</f>
        <v>85</v>
      </c>
      <c r="O9" s="2"/>
      <c r="P9" s="3"/>
    </row>
    <row r="10" spans="1:16">
      <c r="A10" s="9">
        <v>6</v>
      </c>
      <c r="B10" s="10">
        <f>Genel!A7</f>
        <v>423</v>
      </c>
      <c r="C10" s="10" t="str">
        <f>Genel!B7</f>
        <v>YUSUF DUHA GİRGİN</v>
      </c>
      <c r="D10" s="11">
        <f t="shared" si="0"/>
        <v>10</v>
      </c>
      <c r="E10" s="11">
        <f t="shared" si="1"/>
        <v>10</v>
      </c>
      <c r="F10" s="11">
        <f t="shared" si="2"/>
        <v>10</v>
      </c>
      <c r="G10" s="11">
        <f t="shared" si="3"/>
        <v>10</v>
      </c>
      <c r="H10" s="11">
        <f t="shared" si="4"/>
        <v>10</v>
      </c>
      <c r="I10" s="11">
        <f t="shared" si="5"/>
        <v>10</v>
      </c>
      <c r="J10" s="11">
        <f t="shared" si="6"/>
        <v>10</v>
      </c>
      <c r="K10" s="11">
        <f t="shared" si="7"/>
        <v>10</v>
      </c>
      <c r="L10" s="11">
        <f t="shared" si="8"/>
        <v>10</v>
      </c>
      <c r="M10" s="11">
        <f t="shared" si="9"/>
        <v>10</v>
      </c>
      <c r="N10" s="12">
        <f>Genel!I7</f>
        <v>100</v>
      </c>
      <c r="O10" s="2"/>
      <c r="P10" s="3"/>
    </row>
    <row r="11" spans="1:16">
      <c r="A11" s="9">
        <v>7</v>
      </c>
      <c r="B11" s="10">
        <f>Genel!A8</f>
        <v>434</v>
      </c>
      <c r="C11" s="10" t="str">
        <f>Genel!B8</f>
        <v>BEYZANUR GAYIR</v>
      </c>
      <c r="D11" s="11">
        <f t="shared" si="0"/>
        <v>10</v>
      </c>
      <c r="E11" s="11">
        <f t="shared" si="1"/>
        <v>10</v>
      </c>
      <c r="F11" s="11">
        <f t="shared" si="2"/>
        <v>10</v>
      </c>
      <c r="G11" s="11">
        <f t="shared" si="3"/>
        <v>10</v>
      </c>
      <c r="H11" s="11">
        <f t="shared" si="4"/>
        <v>10</v>
      </c>
      <c r="I11" s="11">
        <f t="shared" si="5"/>
        <v>10</v>
      </c>
      <c r="J11" s="11">
        <f t="shared" si="6"/>
        <v>10</v>
      </c>
      <c r="K11" s="11">
        <f t="shared" si="7"/>
        <v>10</v>
      </c>
      <c r="L11" s="11">
        <f t="shared" si="8"/>
        <v>10</v>
      </c>
      <c r="M11" s="11">
        <f t="shared" si="9"/>
        <v>10</v>
      </c>
      <c r="N11" s="12">
        <f>Genel!I8</f>
        <v>100</v>
      </c>
      <c r="O11" s="2"/>
      <c r="P11" s="3"/>
    </row>
    <row r="12" spans="1:16">
      <c r="A12" s="9">
        <v>8</v>
      </c>
      <c r="B12" s="10">
        <f>Genel!A9</f>
        <v>454</v>
      </c>
      <c r="C12" s="10" t="str">
        <f>Genel!B9</f>
        <v>DUA DİLARA DOĞANAY</v>
      </c>
      <c r="D12" s="11">
        <f t="shared" si="0"/>
        <v>8</v>
      </c>
      <c r="E12" s="11">
        <f t="shared" si="1"/>
        <v>8</v>
      </c>
      <c r="F12" s="11">
        <f t="shared" si="2"/>
        <v>8</v>
      </c>
      <c r="G12" s="11">
        <f t="shared" si="3"/>
        <v>8</v>
      </c>
      <c r="H12" s="11">
        <f t="shared" si="4"/>
        <v>8</v>
      </c>
      <c r="I12" s="11">
        <f t="shared" si="5"/>
        <v>8</v>
      </c>
      <c r="J12" s="11">
        <f t="shared" si="6"/>
        <v>8</v>
      </c>
      <c r="K12" s="11">
        <f t="shared" si="7"/>
        <v>8</v>
      </c>
      <c r="L12" s="11">
        <f t="shared" si="8"/>
        <v>8</v>
      </c>
      <c r="M12" s="11">
        <f t="shared" si="9"/>
        <v>8</v>
      </c>
      <c r="N12" s="12">
        <f>Genel!I9</f>
        <v>80</v>
      </c>
      <c r="O12" s="2"/>
      <c r="P12" s="3"/>
    </row>
    <row r="13" spans="1:16">
      <c r="A13" s="9">
        <v>9</v>
      </c>
      <c r="B13" s="10">
        <f>Genel!A10</f>
        <v>462</v>
      </c>
      <c r="C13" s="10" t="str">
        <f>Genel!B10</f>
        <v>ELİF BALCI</v>
      </c>
      <c r="D13" s="11">
        <f t="shared" si="0"/>
        <v>8</v>
      </c>
      <c r="E13" s="11">
        <f t="shared" si="1"/>
        <v>8</v>
      </c>
      <c r="F13" s="11">
        <f t="shared" si="2"/>
        <v>8</v>
      </c>
      <c r="G13" s="11">
        <f t="shared" si="3"/>
        <v>8</v>
      </c>
      <c r="H13" s="11">
        <f t="shared" si="4"/>
        <v>8</v>
      </c>
      <c r="I13" s="11">
        <f t="shared" si="5"/>
        <v>7</v>
      </c>
      <c r="J13" s="11">
        <f t="shared" si="6"/>
        <v>7</v>
      </c>
      <c r="K13" s="11">
        <f t="shared" si="7"/>
        <v>7</v>
      </c>
      <c r="L13" s="11">
        <f t="shared" si="8"/>
        <v>7</v>
      </c>
      <c r="M13" s="11">
        <f t="shared" si="9"/>
        <v>7</v>
      </c>
      <c r="N13" s="12">
        <f>Genel!I10</f>
        <v>75</v>
      </c>
      <c r="O13" s="2"/>
      <c r="P13" s="3"/>
    </row>
    <row r="14" spans="1:16">
      <c r="A14" s="9">
        <v>10</v>
      </c>
      <c r="B14" s="10">
        <f>Genel!A11</f>
        <v>482</v>
      </c>
      <c r="C14" s="10" t="str">
        <f>Genel!B11</f>
        <v>HASAN ALİ DUYMUŞ</v>
      </c>
      <c r="D14" s="11">
        <f t="shared" si="0"/>
        <v>6</v>
      </c>
      <c r="E14" s="11">
        <f t="shared" si="1"/>
        <v>6</v>
      </c>
      <c r="F14" s="11">
        <f t="shared" si="2"/>
        <v>6</v>
      </c>
      <c r="G14" s="11">
        <f t="shared" si="3"/>
        <v>6</v>
      </c>
      <c r="H14" s="11">
        <f t="shared" si="4"/>
        <v>6</v>
      </c>
      <c r="I14" s="11">
        <f t="shared" si="5"/>
        <v>5</v>
      </c>
      <c r="J14" s="11">
        <f t="shared" si="6"/>
        <v>5</v>
      </c>
      <c r="K14" s="11">
        <f t="shared" si="7"/>
        <v>5</v>
      </c>
      <c r="L14" s="11">
        <f t="shared" si="8"/>
        <v>5</v>
      </c>
      <c r="M14" s="11">
        <f t="shared" si="9"/>
        <v>5</v>
      </c>
      <c r="N14" s="12">
        <f>Genel!I11</f>
        <v>55</v>
      </c>
      <c r="O14" s="2"/>
      <c r="P14" s="3"/>
    </row>
    <row r="15" spans="1:16">
      <c r="A15" s="9">
        <v>11</v>
      </c>
      <c r="B15" s="10">
        <f>Genel!A12</f>
        <v>487</v>
      </c>
      <c r="C15" s="10" t="str">
        <f>Genel!B12</f>
        <v>FATMAGÜL ÖZDER</v>
      </c>
      <c r="D15" s="11">
        <f t="shared" si="0"/>
        <v>7</v>
      </c>
      <c r="E15" s="11">
        <f t="shared" si="1"/>
        <v>7</v>
      </c>
      <c r="F15" s="11">
        <f t="shared" si="2"/>
        <v>7</v>
      </c>
      <c r="G15" s="11">
        <f t="shared" si="3"/>
        <v>7</v>
      </c>
      <c r="H15" s="11">
        <f t="shared" si="4"/>
        <v>7</v>
      </c>
      <c r="I15" s="11">
        <f t="shared" si="5"/>
        <v>7</v>
      </c>
      <c r="J15" s="11">
        <f t="shared" si="6"/>
        <v>7</v>
      </c>
      <c r="K15" s="11">
        <f t="shared" si="7"/>
        <v>7</v>
      </c>
      <c r="L15" s="11">
        <f t="shared" si="8"/>
        <v>7</v>
      </c>
      <c r="M15" s="11">
        <f t="shared" si="9"/>
        <v>7</v>
      </c>
      <c r="N15" s="12">
        <f>Genel!I12</f>
        <v>70</v>
      </c>
      <c r="O15" s="2"/>
      <c r="P15" s="3"/>
    </row>
    <row r="16" spans="1:16">
      <c r="A16" s="9">
        <v>12</v>
      </c>
      <c r="B16" s="10">
        <f>Genel!A13</f>
        <v>519</v>
      </c>
      <c r="C16" s="10" t="str">
        <f>Genel!B13</f>
        <v>IRMAK UYGUN</v>
      </c>
      <c r="D16" s="11">
        <f t="shared" si="0"/>
        <v>8</v>
      </c>
      <c r="E16" s="11">
        <f t="shared" si="1"/>
        <v>8</v>
      </c>
      <c r="F16" s="11">
        <f t="shared" si="2"/>
        <v>8</v>
      </c>
      <c r="G16" s="11">
        <f t="shared" si="3"/>
        <v>8</v>
      </c>
      <c r="H16" s="11">
        <f t="shared" si="4"/>
        <v>8</v>
      </c>
      <c r="I16" s="11">
        <f t="shared" si="5"/>
        <v>8</v>
      </c>
      <c r="J16" s="11">
        <f t="shared" si="6"/>
        <v>8</v>
      </c>
      <c r="K16" s="11">
        <f t="shared" si="7"/>
        <v>8</v>
      </c>
      <c r="L16" s="11">
        <f t="shared" si="8"/>
        <v>8</v>
      </c>
      <c r="M16" s="11">
        <f t="shared" si="9"/>
        <v>8</v>
      </c>
      <c r="N16" s="12">
        <f>Genel!I13</f>
        <v>80</v>
      </c>
      <c r="O16" s="2"/>
      <c r="P16" s="3"/>
    </row>
    <row r="17" spans="1:16">
      <c r="A17" s="9">
        <v>13</v>
      </c>
      <c r="B17" s="10">
        <f>Genel!A14</f>
        <v>529</v>
      </c>
      <c r="C17" s="10" t="str">
        <f>Genel!B14</f>
        <v>İLAYDA ÇETİN</v>
      </c>
      <c r="D17" s="11">
        <f t="shared" si="0"/>
        <v>10</v>
      </c>
      <c r="E17" s="11">
        <f t="shared" si="1"/>
        <v>10</v>
      </c>
      <c r="F17" s="11">
        <f t="shared" si="2"/>
        <v>10</v>
      </c>
      <c r="G17" s="11">
        <f t="shared" si="3"/>
        <v>10</v>
      </c>
      <c r="H17" s="11">
        <f t="shared" si="4"/>
        <v>10</v>
      </c>
      <c r="I17" s="11">
        <f t="shared" si="5"/>
        <v>10</v>
      </c>
      <c r="J17" s="11">
        <f t="shared" si="6"/>
        <v>10</v>
      </c>
      <c r="K17" s="11">
        <f t="shared" si="7"/>
        <v>10</v>
      </c>
      <c r="L17" s="11">
        <f t="shared" si="8"/>
        <v>10</v>
      </c>
      <c r="M17" s="11">
        <f t="shared" si="9"/>
        <v>10</v>
      </c>
      <c r="N17" s="12">
        <f>Genel!I14</f>
        <v>100</v>
      </c>
      <c r="O17" s="2"/>
      <c r="P17" s="3"/>
    </row>
    <row r="18" spans="1:16">
      <c r="A18" s="9">
        <v>14</v>
      </c>
      <c r="B18" s="10">
        <f>Genel!A15</f>
        <v>538</v>
      </c>
      <c r="C18" s="10" t="str">
        <f>Genel!B15</f>
        <v>İREM DAĞCI</v>
      </c>
      <c r="D18" s="11">
        <f t="shared" si="0"/>
        <v>10</v>
      </c>
      <c r="E18" s="11">
        <f t="shared" si="1"/>
        <v>10</v>
      </c>
      <c r="F18" s="11">
        <f t="shared" si="2"/>
        <v>10</v>
      </c>
      <c r="G18" s="11">
        <f t="shared" si="3"/>
        <v>10</v>
      </c>
      <c r="H18" s="11">
        <f t="shared" si="4"/>
        <v>10</v>
      </c>
      <c r="I18" s="11">
        <f t="shared" si="5"/>
        <v>10</v>
      </c>
      <c r="J18" s="11">
        <f t="shared" si="6"/>
        <v>10</v>
      </c>
      <c r="K18" s="11">
        <f t="shared" si="7"/>
        <v>10</v>
      </c>
      <c r="L18" s="11">
        <f t="shared" si="8"/>
        <v>10</v>
      </c>
      <c r="M18" s="11">
        <f t="shared" si="9"/>
        <v>10</v>
      </c>
      <c r="N18" s="12">
        <f>Genel!I15</f>
        <v>100</v>
      </c>
      <c r="O18" s="2"/>
      <c r="P18" s="3"/>
    </row>
    <row r="19" spans="1:16">
      <c r="A19" s="9">
        <v>15</v>
      </c>
      <c r="B19" s="10">
        <f>Genel!A16</f>
        <v>540</v>
      </c>
      <c r="C19" s="10" t="str">
        <f>Genel!B16</f>
        <v>RÜMEYSA AKSAPLI</v>
      </c>
      <c r="D19" s="11">
        <f t="shared" si="0"/>
        <v>9</v>
      </c>
      <c r="E19" s="11">
        <f t="shared" si="1"/>
        <v>9</v>
      </c>
      <c r="F19" s="11">
        <f t="shared" si="2"/>
        <v>9</v>
      </c>
      <c r="G19" s="11">
        <f t="shared" si="3"/>
        <v>9</v>
      </c>
      <c r="H19" s="11">
        <f t="shared" si="4"/>
        <v>9</v>
      </c>
      <c r="I19" s="11">
        <f t="shared" si="5"/>
        <v>9</v>
      </c>
      <c r="J19" s="11">
        <f t="shared" si="6"/>
        <v>9</v>
      </c>
      <c r="K19" s="11">
        <f t="shared" si="7"/>
        <v>9</v>
      </c>
      <c r="L19" s="11">
        <f t="shared" si="8"/>
        <v>9</v>
      </c>
      <c r="M19" s="11">
        <f t="shared" si="9"/>
        <v>9</v>
      </c>
      <c r="N19" s="12">
        <f>Genel!I16</f>
        <v>90</v>
      </c>
      <c r="O19" s="2"/>
      <c r="P19" s="3"/>
    </row>
    <row r="20" spans="1:16">
      <c r="A20" s="9">
        <v>16</v>
      </c>
      <c r="B20" s="10">
        <f>Genel!A17</f>
        <v>546</v>
      </c>
      <c r="C20" s="10" t="str">
        <f>Genel!B17</f>
        <v>HÜSEYİN ARDA GEZGİN</v>
      </c>
      <c r="D20" s="11">
        <f t="shared" si="0"/>
        <v>5</v>
      </c>
      <c r="E20" s="11">
        <f t="shared" si="1"/>
        <v>5</v>
      </c>
      <c r="F20" s="11">
        <f t="shared" si="2"/>
        <v>5</v>
      </c>
      <c r="G20" s="11">
        <f t="shared" si="3"/>
        <v>5</v>
      </c>
      <c r="H20" s="11">
        <f t="shared" si="4"/>
        <v>5</v>
      </c>
      <c r="I20" s="11">
        <f t="shared" si="5"/>
        <v>4</v>
      </c>
      <c r="J20" s="11">
        <f t="shared" si="6"/>
        <v>4</v>
      </c>
      <c r="K20" s="11">
        <f t="shared" si="7"/>
        <v>4</v>
      </c>
      <c r="L20" s="11">
        <f t="shared" si="8"/>
        <v>4</v>
      </c>
      <c r="M20" s="11">
        <f t="shared" si="9"/>
        <v>4</v>
      </c>
      <c r="N20" s="12">
        <f>Genel!I17</f>
        <v>45</v>
      </c>
      <c r="O20" s="2"/>
      <c r="P20" s="3"/>
    </row>
    <row r="21" spans="1:16">
      <c r="A21" s="9">
        <v>17</v>
      </c>
      <c r="B21" s="10">
        <f>Genel!A18</f>
        <v>550</v>
      </c>
      <c r="C21" s="10" t="str">
        <f>Genel!B18</f>
        <v>MEHMET YILDIZ</v>
      </c>
      <c r="D21" s="11">
        <f t="shared" si="0"/>
        <v>10</v>
      </c>
      <c r="E21" s="11">
        <f t="shared" si="1"/>
        <v>10</v>
      </c>
      <c r="F21" s="11">
        <f t="shared" si="2"/>
        <v>10</v>
      </c>
      <c r="G21" s="11">
        <f t="shared" si="3"/>
        <v>10</v>
      </c>
      <c r="H21" s="11">
        <f t="shared" si="4"/>
        <v>10</v>
      </c>
      <c r="I21" s="11">
        <f t="shared" si="5"/>
        <v>10</v>
      </c>
      <c r="J21" s="11">
        <f t="shared" si="6"/>
        <v>10</v>
      </c>
      <c r="K21" s="11">
        <f t="shared" si="7"/>
        <v>10</v>
      </c>
      <c r="L21" s="11">
        <f t="shared" si="8"/>
        <v>10</v>
      </c>
      <c r="M21" s="11">
        <f t="shared" si="9"/>
        <v>10</v>
      </c>
      <c r="N21" s="12">
        <f>Genel!I18</f>
        <v>100</v>
      </c>
      <c r="O21" s="2"/>
      <c r="P21" s="3"/>
    </row>
    <row r="22" spans="1:16">
      <c r="A22" s="9">
        <v>18</v>
      </c>
      <c r="B22" s="10">
        <f>Genel!A19</f>
        <v>554</v>
      </c>
      <c r="C22" s="10" t="str">
        <f>Genel!B19</f>
        <v>MEHMET UĞUR KARASLAN</v>
      </c>
      <c r="D22" s="11">
        <f t="shared" si="0"/>
        <v>9</v>
      </c>
      <c r="E22" s="11">
        <f t="shared" si="1"/>
        <v>9</v>
      </c>
      <c r="F22" s="11">
        <f t="shared" si="2"/>
        <v>9</v>
      </c>
      <c r="G22" s="11">
        <f t="shared" si="3"/>
        <v>9</v>
      </c>
      <c r="H22" s="11">
        <f t="shared" si="4"/>
        <v>9</v>
      </c>
      <c r="I22" s="11">
        <f t="shared" si="5"/>
        <v>9</v>
      </c>
      <c r="J22" s="11">
        <f t="shared" si="6"/>
        <v>9</v>
      </c>
      <c r="K22" s="11">
        <f t="shared" si="7"/>
        <v>9</v>
      </c>
      <c r="L22" s="11">
        <f t="shared" si="8"/>
        <v>9</v>
      </c>
      <c r="M22" s="11">
        <f t="shared" si="9"/>
        <v>9</v>
      </c>
      <c r="N22" s="12">
        <f>Genel!I19</f>
        <v>90</v>
      </c>
      <c r="O22" s="2"/>
      <c r="P22" s="3"/>
    </row>
    <row r="23" spans="1:16">
      <c r="A23" s="9">
        <v>19</v>
      </c>
      <c r="B23" s="10">
        <f>Genel!A20</f>
        <v>557</v>
      </c>
      <c r="C23" s="10" t="str">
        <f>Genel!B20</f>
        <v>MELİH ARDA AK</v>
      </c>
      <c r="D23" s="11">
        <f t="shared" si="0"/>
        <v>7</v>
      </c>
      <c r="E23" s="11">
        <f t="shared" si="1"/>
        <v>7</v>
      </c>
      <c r="F23" s="11">
        <f t="shared" si="2"/>
        <v>7</v>
      </c>
      <c r="G23" s="11">
        <f t="shared" si="3"/>
        <v>7</v>
      </c>
      <c r="H23" s="11">
        <f t="shared" si="4"/>
        <v>7</v>
      </c>
      <c r="I23" s="11">
        <f t="shared" si="5"/>
        <v>7</v>
      </c>
      <c r="J23" s="11">
        <f t="shared" si="6"/>
        <v>7</v>
      </c>
      <c r="K23" s="11">
        <f t="shared" si="7"/>
        <v>7</v>
      </c>
      <c r="L23" s="11">
        <f t="shared" si="8"/>
        <v>7</v>
      </c>
      <c r="M23" s="11">
        <f t="shared" si="9"/>
        <v>7</v>
      </c>
      <c r="N23" s="12">
        <f>Genel!I20</f>
        <v>70</v>
      </c>
      <c r="O23" s="2"/>
      <c r="P23" s="3"/>
    </row>
    <row r="24" spans="1:16">
      <c r="A24" s="9">
        <v>20</v>
      </c>
      <c r="B24" s="10">
        <f>Genel!A21</f>
        <v>559</v>
      </c>
      <c r="C24" s="10" t="str">
        <f>Genel!B21</f>
        <v>MELİSA YÜKSEK</v>
      </c>
      <c r="D24" s="11">
        <f t="shared" si="0"/>
        <v>7</v>
      </c>
      <c r="E24" s="11">
        <f t="shared" si="1"/>
        <v>7</v>
      </c>
      <c r="F24" s="11">
        <f t="shared" si="2"/>
        <v>7</v>
      </c>
      <c r="G24" s="11">
        <f t="shared" si="3"/>
        <v>7</v>
      </c>
      <c r="H24" s="11">
        <f t="shared" si="4"/>
        <v>7</v>
      </c>
      <c r="I24" s="11">
        <f t="shared" si="5"/>
        <v>7</v>
      </c>
      <c r="J24" s="11">
        <f t="shared" si="6"/>
        <v>7</v>
      </c>
      <c r="K24" s="11">
        <f t="shared" si="7"/>
        <v>7</v>
      </c>
      <c r="L24" s="11">
        <f t="shared" si="8"/>
        <v>7</v>
      </c>
      <c r="M24" s="11">
        <f t="shared" si="9"/>
        <v>7</v>
      </c>
      <c r="N24" s="12">
        <f>Genel!I21</f>
        <v>70</v>
      </c>
      <c r="O24" s="2"/>
      <c r="P24" s="3"/>
    </row>
    <row r="25" spans="1:16">
      <c r="A25" s="9">
        <v>21</v>
      </c>
      <c r="B25" s="10">
        <f>Genel!A22</f>
        <v>583</v>
      </c>
      <c r="C25" s="10" t="str">
        <f>Genel!B22</f>
        <v>NAZ ÖZBAY</v>
      </c>
      <c r="D25" s="11">
        <f t="shared" si="0"/>
        <v>5</v>
      </c>
      <c r="E25" s="11">
        <f t="shared" si="1"/>
        <v>5</v>
      </c>
      <c r="F25" s="11">
        <f t="shared" si="2"/>
        <v>5</v>
      </c>
      <c r="G25" s="11">
        <f t="shared" si="3"/>
        <v>5</v>
      </c>
      <c r="H25" s="11">
        <f t="shared" si="4"/>
        <v>5</v>
      </c>
      <c r="I25" s="11">
        <f t="shared" si="5"/>
        <v>5</v>
      </c>
      <c r="J25" s="11">
        <f t="shared" si="6"/>
        <v>5</v>
      </c>
      <c r="K25" s="11">
        <f t="shared" si="7"/>
        <v>5</v>
      </c>
      <c r="L25" s="11">
        <f t="shared" si="8"/>
        <v>5</v>
      </c>
      <c r="M25" s="11">
        <f t="shared" si="9"/>
        <v>5</v>
      </c>
      <c r="N25" s="12">
        <f>Genel!I22</f>
        <v>50</v>
      </c>
      <c r="O25" s="2"/>
    </row>
    <row r="26" spans="1:16">
      <c r="A26" s="9">
        <v>22</v>
      </c>
      <c r="B26" s="10">
        <f>Genel!A23</f>
        <v>593</v>
      </c>
      <c r="C26" s="10" t="str">
        <f>Genel!B23</f>
        <v>OĞULCAN HEYBEL</v>
      </c>
      <c r="D26" s="11">
        <f t="shared" si="0"/>
        <v>10</v>
      </c>
      <c r="E26" s="11">
        <f t="shared" si="1"/>
        <v>10</v>
      </c>
      <c r="F26" s="11">
        <f t="shared" si="2"/>
        <v>10</v>
      </c>
      <c r="G26" s="11">
        <f t="shared" si="3"/>
        <v>10</v>
      </c>
      <c r="H26" s="11">
        <f t="shared" si="4"/>
        <v>10</v>
      </c>
      <c r="I26" s="11">
        <f t="shared" si="5"/>
        <v>10</v>
      </c>
      <c r="J26" s="11">
        <f t="shared" si="6"/>
        <v>10</v>
      </c>
      <c r="K26" s="11">
        <f t="shared" si="7"/>
        <v>10</v>
      </c>
      <c r="L26" s="11">
        <f t="shared" si="8"/>
        <v>10</v>
      </c>
      <c r="M26" s="11">
        <f t="shared" si="9"/>
        <v>10</v>
      </c>
      <c r="N26" s="12">
        <f>Genel!I23</f>
        <v>100</v>
      </c>
      <c r="O26" s="2"/>
    </row>
    <row r="27" spans="1:16">
      <c r="A27" s="9">
        <v>23</v>
      </c>
      <c r="B27" s="10">
        <f>Genel!A24</f>
        <v>598</v>
      </c>
      <c r="C27" s="10" t="str">
        <f>Genel!B24</f>
        <v>ÖMER ÜNLÜ</v>
      </c>
      <c r="D27" s="11">
        <f t="shared" si="0"/>
        <v>9</v>
      </c>
      <c r="E27" s="11">
        <f t="shared" si="1"/>
        <v>9</v>
      </c>
      <c r="F27" s="11">
        <f t="shared" si="2"/>
        <v>9</v>
      </c>
      <c r="G27" s="11">
        <f t="shared" si="3"/>
        <v>9</v>
      </c>
      <c r="H27" s="11">
        <f t="shared" si="4"/>
        <v>9</v>
      </c>
      <c r="I27" s="11">
        <f t="shared" si="5"/>
        <v>9</v>
      </c>
      <c r="J27" s="11">
        <f t="shared" si="6"/>
        <v>9</v>
      </c>
      <c r="K27" s="11">
        <f t="shared" si="7"/>
        <v>9</v>
      </c>
      <c r="L27" s="11">
        <f t="shared" si="8"/>
        <v>9</v>
      </c>
      <c r="M27" s="11">
        <f t="shared" si="9"/>
        <v>9</v>
      </c>
      <c r="N27" s="12">
        <f>Genel!I24</f>
        <v>90</v>
      </c>
      <c r="O27" s="2"/>
    </row>
    <row r="28" spans="1:16">
      <c r="A28" s="9">
        <v>24</v>
      </c>
      <c r="B28" s="10">
        <f>Genel!A25</f>
        <v>0</v>
      </c>
      <c r="C28" s="10">
        <f>Genel!B25</f>
        <v>0</v>
      </c>
      <c r="D28" s="11">
        <f t="shared" si="0"/>
        <v>0</v>
      </c>
      <c r="E28" s="11">
        <f t="shared" si="1"/>
        <v>0</v>
      </c>
      <c r="F28" s="11">
        <f t="shared" si="2"/>
        <v>0</v>
      </c>
      <c r="G28" s="11">
        <f t="shared" si="3"/>
        <v>0</v>
      </c>
      <c r="H28" s="11">
        <f t="shared" si="4"/>
        <v>0</v>
      </c>
      <c r="I28" s="11">
        <f t="shared" si="5"/>
        <v>0</v>
      </c>
      <c r="J28" s="11">
        <f t="shared" si="6"/>
        <v>0</v>
      </c>
      <c r="K28" s="11">
        <f t="shared" si="7"/>
        <v>0</v>
      </c>
      <c r="L28" s="11">
        <f t="shared" si="8"/>
        <v>0</v>
      </c>
      <c r="M28" s="11">
        <f t="shared" si="9"/>
        <v>0</v>
      </c>
      <c r="N28" s="12">
        <f>Genel!I25</f>
        <v>0</v>
      </c>
      <c r="O28" s="2"/>
    </row>
    <row r="29" spans="1:16">
      <c r="A29" s="9">
        <v>25</v>
      </c>
      <c r="B29" s="10">
        <f>Genel!A26</f>
        <v>0</v>
      </c>
      <c r="C29" s="10">
        <f>Genel!B26</f>
        <v>0</v>
      </c>
      <c r="D29" s="11">
        <f t="shared" si="0"/>
        <v>0</v>
      </c>
      <c r="E29" s="11">
        <f t="shared" si="1"/>
        <v>0</v>
      </c>
      <c r="F29" s="11">
        <f t="shared" si="2"/>
        <v>0</v>
      </c>
      <c r="G29" s="11">
        <f t="shared" si="3"/>
        <v>0</v>
      </c>
      <c r="H29" s="11">
        <f t="shared" si="4"/>
        <v>0</v>
      </c>
      <c r="I29" s="11">
        <f t="shared" si="5"/>
        <v>0</v>
      </c>
      <c r="J29" s="11">
        <f t="shared" si="6"/>
        <v>0</v>
      </c>
      <c r="K29" s="11">
        <f t="shared" si="7"/>
        <v>0</v>
      </c>
      <c r="L29" s="11">
        <f t="shared" si="8"/>
        <v>0</v>
      </c>
      <c r="M29" s="11">
        <f t="shared" si="9"/>
        <v>0</v>
      </c>
      <c r="N29" s="12">
        <f>Genel!I26</f>
        <v>0</v>
      </c>
      <c r="O29" s="2"/>
    </row>
    <row r="30" spans="1:16">
      <c r="A30" s="9">
        <v>26</v>
      </c>
      <c r="B30" s="10">
        <f>Genel!A27</f>
        <v>0</v>
      </c>
      <c r="C30" s="10">
        <f>Genel!B27</f>
        <v>0</v>
      </c>
      <c r="D30" s="11">
        <f t="shared" si="0"/>
        <v>0</v>
      </c>
      <c r="E30" s="11">
        <f t="shared" si="1"/>
        <v>0</v>
      </c>
      <c r="F30" s="11">
        <f t="shared" si="2"/>
        <v>0</v>
      </c>
      <c r="G30" s="11">
        <f t="shared" si="3"/>
        <v>0</v>
      </c>
      <c r="H30" s="11">
        <f t="shared" si="4"/>
        <v>0</v>
      </c>
      <c r="I30" s="11">
        <f t="shared" si="5"/>
        <v>0</v>
      </c>
      <c r="J30" s="11">
        <f t="shared" si="6"/>
        <v>0</v>
      </c>
      <c r="K30" s="11">
        <f t="shared" si="7"/>
        <v>0</v>
      </c>
      <c r="L30" s="11">
        <f t="shared" si="8"/>
        <v>0</v>
      </c>
      <c r="M30" s="11">
        <f t="shared" si="9"/>
        <v>0</v>
      </c>
      <c r="N30" s="12">
        <f>Genel!I27</f>
        <v>0</v>
      </c>
      <c r="O30" s="2"/>
    </row>
    <row r="31" spans="1:16">
      <c r="A31" s="9">
        <v>27</v>
      </c>
      <c r="B31" s="10">
        <f>Genel!A28</f>
        <v>0</v>
      </c>
      <c r="C31" s="10">
        <f>Genel!B28</f>
        <v>0</v>
      </c>
      <c r="D31" s="11">
        <f t="shared" si="0"/>
        <v>0</v>
      </c>
      <c r="E31" s="11">
        <f t="shared" si="1"/>
        <v>0</v>
      </c>
      <c r="F31" s="11">
        <f t="shared" si="2"/>
        <v>0</v>
      </c>
      <c r="G31" s="11">
        <f t="shared" si="3"/>
        <v>0</v>
      </c>
      <c r="H31" s="11">
        <f t="shared" si="4"/>
        <v>0</v>
      </c>
      <c r="I31" s="11">
        <f t="shared" si="5"/>
        <v>0</v>
      </c>
      <c r="J31" s="11">
        <f t="shared" si="6"/>
        <v>0</v>
      </c>
      <c r="K31" s="11">
        <f t="shared" si="7"/>
        <v>0</v>
      </c>
      <c r="L31" s="11">
        <f t="shared" si="8"/>
        <v>0</v>
      </c>
      <c r="M31" s="11">
        <f t="shared" si="9"/>
        <v>0</v>
      </c>
      <c r="N31" s="12">
        <f>Genel!I28</f>
        <v>0</v>
      </c>
      <c r="O31" s="2"/>
    </row>
    <row r="32" spans="1:16">
      <c r="A32" s="9">
        <v>28</v>
      </c>
      <c r="B32" s="10">
        <f>Genel!A29</f>
        <v>0</v>
      </c>
      <c r="C32" s="10">
        <f>Genel!B29</f>
        <v>0</v>
      </c>
      <c r="D32" s="11">
        <f t="shared" si="0"/>
        <v>0</v>
      </c>
      <c r="E32" s="11">
        <f t="shared" si="1"/>
        <v>0</v>
      </c>
      <c r="F32" s="11">
        <f t="shared" si="2"/>
        <v>0</v>
      </c>
      <c r="G32" s="11">
        <f t="shared" si="3"/>
        <v>0</v>
      </c>
      <c r="H32" s="11">
        <f t="shared" si="4"/>
        <v>0</v>
      </c>
      <c r="I32" s="11">
        <f t="shared" si="5"/>
        <v>0</v>
      </c>
      <c r="J32" s="11">
        <f t="shared" si="6"/>
        <v>0</v>
      </c>
      <c r="K32" s="11">
        <f t="shared" si="7"/>
        <v>0</v>
      </c>
      <c r="L32" s="11">
        <f t="shared" si="8"/>
        <v>0</v>
      </c>
      <c r="M32" s="11">
        <f t="shared" si="9"/>
        <v>0</v>
      </c>
      <c r="N32" s="12">
        <f>Genel!I29</f>
        <v>0</v>
      </c>
      <c r="O32" s="2"/>
    </row>
    <row r="33" spans="1:15">
      <c r="A33" s="9">
        <v>29</v>
      </c>
      <c r="B33" s="10">
        <f>Genel!A30</f>
        <v>0</v>
      </c>
      <c r="C33" s="10">
        <f>Genel!B30</f>
        <v>0</v>
      </c>
      <c r="D33" s="11">
        <f t="shared" si="0"/>
        <v>0</v>
      </c>
      <c r="E33" s="11">
        <f t="shared" si="1"/>
        <v>0</v>
      </c>
      <c r="F33" s="11">
        <f t="shared" si="2"/>
        <v>0</v>
      </c>
      <c r="G33" s="11">
        <f t="shared" si="3"/>
        <v>0</v>
      </c>
      <c r="H33" s="11">
        <f t="shared" si="4"/>
        <v>0</v>
      </c>
      <c r="I33" s="11">
        <f t="shared" si="5"/>
        <v>0</v>
      </c>
      <c r="J33" s="11">
        <f t="shared" si="6"/>
        <v>0</v>
      </c>
      <c r="K33" s="11">
        <f t="shared" si="7"/>
        <v>0</v>
      </c>
      <c r="L33" s="11">
        <f t="shared" si="8"/>
        <v>0</v>
      </c>
      <c r="M33" s="11">
        <f t="shared" si="9"/>
        <v>0</v>
      </c>
      <c r="N33" s="12">
        <f>Genel!I30</f>
        <v>0</v>
      </c>
      <c r="O33" s="2"/>
    </row>
    <row r="34" spans="1:15">
      <c r="A34" s="9">
        <v>30</v>
      </c>
      <c r="B34" s="10">
        <f>Genel!A31</f>
        <v>0</v>
      </c>
      <c r="C34" s="10">
        <f>Genel!B31</f>
        <v>0</v>
      </c>
      <c r="D34" s="11">
        <f t="shared" si="0"/>
        <v>0</v>
      </c>
      <c r="E34" s="11">
        <f t="shared" si="1"/>
        <v>0</v>
      </c>
      <c r="F34" s="11">
        <f t="shared" si="2"/>
        <v>0</v>
      </c>
      <c r="G34" s="11">
        <f t="shared" si="3"/>
        <v>0</v>
      </c>
      <c r="H34" s="11">
        <f t="shared" si="4"/>
        <v>0</v>
      </c>
      <c r="I34" s="11">
        <f t="shared" si="5"/>
        <v>0</v>
      </c>
      <c r="J34" s="11">
        <f t="shared" si="6"/>
        <v>0</v>
      </c>
      <c r="K34" s="11">
        <f t="shared" si="7"/>
        <v>0</v>
      </c>
      <c r="L34" s="11">
        <f t="shared" si="8"/>
        <v>0</v>
      </c>
      <c r="M34" s="11">
        <f t="shared" si="9"/>
        <v>0</v>
      </c>
      <c r="N34" s="12">
        <f>Genel!I31</f>
        <v>0</v>
      </c>
      <c r="O34" s="2"/>
    </row>
    <row r="35" spans="1:15">
      <c r="A35" s="9">
        <v>31</v>
      </c>
      <c r="B35" s="10">
        <f>Genel!A32</f>
        <v>0</v>
      </c>
      <c r="C35" s="10">
        <f>Genel!B32</f>
        <v>0</v>
      </c>
      <c r="D35" s="11">
        <f t="shared" si="0"/>
        <v>0</v>
      </c>
      <c r="E35" s="11">
        <f t="shared" si="1"/>
        <v>0</v>
      </c>
      <c r="F35" s="11">
        <f t="shared" si="2"/>
        <v>0</v>
      </c>
      <c r="G35" s="11">
        <f t="shared" si="3"/>
        <v>0</v>
      </c>
      <c r="H35" s="11">
        <f t="shared" si="4"/>
        <v>0</v>
      </c>
      <c r="I35" s="11">
        <f t="shared" si="5"/>
        <v>0</v>
      </c>
      <c r="J35" s="11">
        <f t="shared" si="6"/>
        <v>0</v>
      </c>
      <c r="K35" s="11">
        <f t="shared" si="7"/>
        <v>0</v>
      </c>
      <c r="L35" s="11">
        <f t="shared" si="8"/>
        <v>0</v>
      </c>
      <c r="M35" s="11">
        <f t="shared" si="9"/>
        <v>0</v>
      </c>
      <c r="N35" s="12">
        <f>Genel!I32</f>
        <v>0</v>
      </c>
      <c r="O35" s="2"/>
    </row>
    <row r="36" spans="1:15">
      <c r="A36" s="9">
        <v>32</v>
      </c>
      <c r="B36" s="10">
        <f>Genel!A33</f>
        <v>0</v>
      </c>
      <c r="C36" s="10">
        <f>Genel!B33</f>
        <v>0</v>
      </c>
      <c r="D36" s="11">
        <f t="shared" si="0"/>
        <v>0</v>
      </c>
      <c r="E36" s="11">
        <f t="shared" si="1"/>
        <v>0</v>
      </c>
      <c r="F36" s="11">
        <f t="shared" si="2"/>
        <v>0</v>
      </c>
      <c r="G36" s="11">
        <f t="shared" si="3"/>
        <v>0</v>
      </c>
      <c r="H36" s="11">
        <f t="shared" si="4"/>
        <v>0</v>
      </c>
      <c r="I36" s="11">
        <f t="shared" si="5"/>
        <v>0</v>
      </c>
      <c r="J36" s="11">
        <f t="shared" si="6"/>
        <v>0</v>
      </c>
      <c r="K36" s="11">
        <f t="shared" si="7"/>
        <v>0</v>
      </c>
      <c r="L36" s="11">
        <f t="shared" si="8"/>
        <v>0</v>
      </c>
      <c r="M36" s="11">
        <f t="shared" si="9"/>
        <v>0</v>
      </c>
      <c r="N36" s="12">
        <f>Genel!I33</f>
        <v>0</v>
      </c>
      <c r="O36" s="2"/>
    </row>
    <row r="37" spans="1:15">
      <c r="A37" s="9">
        <v>33</v>
      </c>
      <c r="B37" s="10">
        <f>Genel!A34</f>
        <v>0</v>
      </c>
      <c r="C37" s="10">
        <f>Genel!B34</f>
        <v>0</v>
      </c>
      <c r="D37" s="11">
        <f t="shared" si="0"/>
        <v>0</v>
      </c>
      <c r="E37" s="11">
        <f t="shared" si="1"/>
        <v>0</v>
      </c>
      <c r="F37" s="11">
        <f t="shared" si="2"/>
        <v>0</v>
      </c>
      <c r="G37" s="11">
        <f t="shared" si="3"/>
        <v>0</v>
      </c>
      <c r="H37" s="11">
        <f t="shared" si="4"/>
        <v>0</v>
      </c>
      <c r="I37" s="11">
        <f t="shared" si="5"/>
        <v>0</v>
      </c>
      <c r="J37" s="11">
        <f t="shared" si="6"/>
        <v>0</v>
      </c>
      <c r="K37" s="11">
        <f t="shared" si="7"/>
        <v>0</v>
      </c>
      <c r="L37" s="11">
        <f t="shared" si="8"/>
        <v>0</v>
      </c>
      <c r="M37" s="11">
        <f t="shared" si="9"/>
        <v>0</v>
      </c>
      <c r="N37" s="12">
        <f>Genel!I34</f>
        <v>0</v>
      </c>
      <c r="O37" s="2"/>
    </row>
    <row r="38" spans="1:15">
      <c r="A38" s="9">
        <v>34</v>
      </c>
      <c r="B38" s="10">
        <f>Genel!A35</f>
        <v>0</v>
      </c>
      <c r="C38" s="10">
        <f>Genel!B35</f>
        <v>0</v>
      </c>
      <c r="D38" s="11">
        <f t="shared" si="0"/>
        <v>0</v>
      </c>
      <c r="E38" s="11">
        <f t="shared" si="1"/>
        <v>0</v>
      </c>
      <c r="F38" s="11">
        <f t="shared" si="2"/>
        <v>0</v>
      </c>
      <c r="G38" s="11">
        <f t="shared" si="3"/>
        <v>0</v>
      </c>
      <c r="H38" s="11">
        <f t="shared" si="4"/>
        <v>0</v>
      </c>
      <c r="I38" s="11">
        <f t="shared" si="5"/>
        <v>0</v>
      </c>
      <c r="J38" s="11">
        <f t="shared" si="6"/>
        <v>0</v>
      </c>
      <c r="K38" s="11">
        <f t="shared" si="7"/>
        <v>0</v>
      </c>
      <c r="L38" s="11">
        <f t="shared" si="8"/>
        <v>0</v>
      </c>
      <c r="M38" s="11">
        <f t="shared" si="9"/>
        <v>0</v>
      </c>
      <c r="N38" s="12">
        <f>Genel!I35</f>
        <v>0</v>
      </c>
      <c r="O38" s="2"/>
    </row>
    <row r="39" spans="1:15">
      <c r="A39" s="9">
        <v>35</v>
      </c>
      <c r="B39" s="10">
        <f>Genel!A36</f>
        <v>0</v>
      </c>
      <c r="C39" s="10">
        <f>Genel!B36</f>
        <v>0</v>
      </c>
      <c r="D39" s="11">
        <f t="shared" si="0"/>
        <v>0</v>
      </c>
      <c r="E39" s="11">
        <f t="shared" si="1"/>
        <v>0</v>
      </c>
      <c r="F39" s="11">
        <f t="shared" si="2"/>
        <v>0</v>
      </c>
      <c r="G39" s="11">
        <f t="shared" si="3"/>
        <v>0</v>
      </c>
      <c r="H39" s="11">
        <f t="shared" si="4"/>
        <v>0</v>
      </c>
      <c r="I39" s="11">
        <f t="shared" si="5"/>
        <v>0</v>
      </c>
      <c r="J39" s="11">
        <f t="shared" si="6"/>
        <v>0</v>
      </c>
      <c r="K39" s="11">
        <f t="shared" si="7"/>
        <v>0</v>
      </c>
      <c r="L39" s="11">
        <f t="shared" si="8"/>
        <v>0</v>
      </c>
      <c r="M39" s="11">
        <f t="shared" si="9"/>
        <v>0</v>
      </c>
      <c r="N39" s="12">
        <f>Genel!I36</f>
        <v>0</v>
      </c>
      <c r="O39" s="2"/>
    </row>
    <row r="40" spans="1:15">
      <c r="A40" s="9">
        <v>36</v>
      </c>
      <c r="B40" s="10">
        <f>Genel!A37</f>
        <v>0</v>
      </c>
      <c r="C40" s="10">
        <f>Genel!B37</f>
        <v>0</v>
      </c>
      <c r="D40" s="11">
        <f t="shared" si="0"/>
        <v>0</v>
      </c>
      <c r="E40" s="11">
        <f t="shared" si="1"/>
        <v>0</v>
      </c>
      <c r="F40" s="11">
        <f t="shared" si="2"/>
        <v>0</v>
      </c>
      <c r="G40" s="11">
        <f t="shared" si="3"/>
        <v>0</v>
      </c>
      <c r="H40" s="11">
        <f t="shared" si="4"/>
        <v>0</v>
      </c>
      <c r="I40" s="11">
        <f t="shared" si="5"/>
        <v>0</v>
      </c>
      <c r="J40" s="11">
        <f t="shared" si="6"/>
        <v>0</v>
      </c>
      <c r="K40" s="11">
        <f t="shared" si="7"/>
        <v>0</v>
      </c>
      <c r="L40" s="11">
        <f t="shared" si="8"/>
        <v>0</v>
      </c>
      <c r="M40" s="11">
        <f t="shared" si="9"/>
        <v>0</v>
      </c>
      <c r="N40" s="12">
        <f>Genel!I37</f>
        <v>0</v>
      </c>
      <c r="O40" s="2"/>
    </row>
    <row r="41" spans="1:15">
      <c r="A41" s="9">
        <v>37</v>
      </c>
      <c r="B41" s="10">
        <f>Genel!A38</f>
        <v>0</v>
      </c>
      <c r="C41" s="10">
        <f>Genel!B38</f>
        <v>0</v>
      </c>
      <c r="D41" s="11">
        <f t="shared" si="0"/>
        <v>0</v>
      </c>
      <c r="E41" s="11">
        <f t="shared" si="1"/>
        <v>0</v>
      </c>
      <c r="F41" s="11">
        <f t="shared" si="2"/>
        <v>0</v>
      </c>
      <c r="G41" s="11">
        <f t="shared" si="3"/>
        <v>0</v>
      </c>
      <c r="H41" s="11">
        <f t="shared" si="4"/>
        <v>0</v>
      </c>
      <c r="I41" s="11">
        <f t="shared" si="5"/>
        <v>0</v>
      </c>
      <c r="J41" s="11">
        <f t="shared" si="6"/>
        <v>0</v>
      </c>
      <c r="K41" s="11">
        <f t="shared" si="7"/>
        <v>0</v>
      </c>
      <c r="L41" s="11">
        <f t="shared" si="8"/>
        <v>0</v>
      </c>
      <c r="M41" s="11">
        <f t="shared" si="9"/>
        <v>0</v>
      </c>
      <c r="N41" s="12">
        <f>Genel!I38</f>
        <v>0</v>
      </c>
      <c r="O41" s="2"/>
    </row>
    <row r="42" spans="1:15">
      <c r="A42" s="9">
        <v>38</v>
      </c>
      <c r="B42" s="10">
        <f>Genel!A39</f>
        <v>0</v>
      </c>
      <c r="C42" s="10">
        <f>Genel!B39</f>
        <v>0</v>
      </c>
      <c r="D42" s="11">
        <f t="shared" si="0"/>
        <v>0</v>
      </c>
      <c r="E42" s="11">
        <f t="shared" si="1"/>
        <v>0</v>
      </c>
      <c r="F42" s="11">
        <f t="shared" si="2"/>
        <v>0</v>
      </c>
      <c r="G42" s="11">
        <f t="shared" si="3"/>
        <v>0</v>
      </c>
      <c r="H42" s="11">
        <f t="shared" si="4"/>
        <v>0</v>
      </c>
      <c r="I42" s="11">
        <f t="shared" si="5"/>
        <v>0</v>
      </c>
      <c r="J42" s="11">
        <f t="shared" si="6"/>
        <v>0</v>
      </c>
      <c r="K42" s="11">
        <f t="shared" si="7"/>
        <v>0</v>
      </c>
      <c r="L42" s="11">
        <f t="shared" si="8"/>
        <v>0</v>
      </c>
      <c r="M42" s="11">
        <f t="shared" si="9"/>
        <v>0</v>
      </c>
      <c r="N42" s="12">
        <f>Genel!I39</f>
        <v>0</v>
      </c>
      <c r="O42" s="2"/>
    </row>
    <row r="43" spans="1:15">
      <c r="A43" s="9">
        <v>39</v>
      </c>
      <c r="B43" s="10">
        <f>Genel!A40</f>
        <v>0</v>
      </c>
      <c r="C43" s="10">
        <f>Genel!B40</f>
        <v>0</v>
      </c>
      <c r="D43" s="11">
        <f t="shared" si="0"/>
        <v>0</v>
      </c>
      <c r="E43" s="11">
        <f t="shared" si="1"/>
        <v>0</v>
      </c>
      <c r="F43" s="11">
        <f t="shared" si="2"/>
        <v>0</v>
      </c>
      <c r="G43" s="11">
        <f t="shared" si="3"/>
        <v>0</v>
      </c>
      <c r="H43" s="11">
        <f t="shared" si="4"/>
        <v>0</v>
      </c>
      <c r="I43" s="11">
        <f t="shared" si="5"/>
        <v>0</v>
      </c>
      <c r="J43" s="11">
        <f t="shared" si="6"/>
        <v>0</v>
      </c>
      <c r="K43" s="11">
        <f t="shared" si="7"/>
        <v>0</v>
      </c>
      <c r="L43" s="11">
        <f t="shared" si="8"/>
        <v>0</v>
      </c>
      <c r="M43" s="11">
        <f t="shared" si="9"/>
        <v>0</v>
      </c>
      <c r="N43" s="12">
        <f>Genel!I40</f>
        <v>0</v>
      </c>
      <c r="O43" s="2"/>
    </row>
    <row r="44" spans="1:15">
      <c r="A44" s="9">
        <v>40</v>
      </c>
      <c r="B44" s="10">
        <f>Genel!A41</f>
        <v>0</v>
      </c>
      <c r="C44" s="10">
        <f>Genel!B41</f>
        <v>0</v>
      </c>
      <c r="D44" s="11">
        <f t="shared" si="0"/>
        <v>0</v>
      </c>
      <c r="E44" s="11">
        <f t="shared" si="1"/>
        <v>0</v>
      </c>
      <c r="F44" s="11">
        <f t="shared" si="2"/>
        <v>0</v>
      </c>
      <c r="G44" s="11">
        <f t="shared" si="3"/>
        <v>0</v>
      </c>
      <c r="H44" s="11">
        <f t="shared" si="4"/>
        <v>0</v>
      </c>
      <c r="I44" s="11">
        <f t="shared" si="5"/>
        <v>0</v>
      </c>
      <c r="J44" s="11">
        <f t="shared" si="6"/>
        <v>0</v>
      </c>
      <c r="K44" s="11">
        <f t="shared" si="7"/>
        <v>0</v>
      </c>
      <c r="L44" s="11">
        <f t="shared" si="8"/>
        <v>0</v>
      </c>
      <c r="M44" s="11">
        <f t="shared" si="9"/>
        <v>0</v>
      </c>
      <c r="N44" s="12">
        <f>Genel!I41</f>
        <v>0</v>
      </c>
      <c r="O44" s="2"/>
    </row>
    <row r="45" spans="1:15">
      <c r="A45" s="9">
        <v>41</v>
      </c>
      <c r="B45" s="10">
        <f>Genel!A42</f>
        <v>0</v>
      </c>
      <c r="C45" s="10">
        <f>Genel!B42</f>
        <v>0</v>
      </c>
      <c r="D45" s="11">
        <f t="shared" si="0"/>
        <v>0</v>
      </c>
      <c r="E45" s="11">
        <f t="shared" si="1"/>
        <v>0</v>
      </c>
      <c r="F45" s="11">
        <f t="shared" si="2"/>
        <v>0</v>
      </c>
      <c r="G45" s="11">
        <f t="shared" si="3"/>
        <v>0</v>
      </c>
      <c r="H45" s="11">
        <f t="shared" si="4"/>
        <v>0</v>
      </c>
      <c r="I45" s="11">
        <f t="shared" si="5"/>
        <v>0</v>
      </c>
      <c r="J45" s="11">
        <f t="shared" si="6"/>
        <v>0</v>
      </c>
      <c r="K45" s="11">
        <f t="shared" si="7"/>
        <v>0</v>
      </c>
      <c r="L45" s="11">
        <f t="shared" si="8"/>
        <v>0</v>
      </c>
      <c r="M45" s="11">
        <f t="shared" si="9"/>
        <v>0</v>
      </c>
      <c r="N45" s="12">
        <f>Genel!I42</f>
        <v>0</v>
      </c>
      <c r="O45" s="2"/>
    </row>
    <row r="46" spans="1:15">
      <c r="A46" s="9">
        <v>42</v>
      </c>
      <c r="B46" s="10">
        <f>Genel!A43</f>
        <v>0</v>
      </c>
      <c r="C46" s="10">
        <f>Genel!B43</f>
        <v>0</v>
      </c>
      <c r="D46" s="11">
        <f t="shared" si="0"/>
        <v>0</v>
      </c>
      <c r="E46" s="11">
        <f t="shared" si="1"/>
        <v>0</v>
      </c>
      <c r="F46" s="11">
        <f t="shared" si="2"/>
        <v>0</v>
      </c>
      <c r="G46" s="11">
        <f t="shared" si="3"/>
        <v>0</v>
      </c>
      <c r="H46" s="11">
        <f t="shared" si="4"/>
        <v>0</v>
      </c>
      <c r="I46" s="11">
        <f t="shared" si="5"/>
        <v>0</v>
      </c>
      <c r="J46" s="11">
        <f t="shared" si="6"/>
        <v>0</v>
      </c>
      <c r="K46" s="11">
        <f t="shared" si="7"/>
        <v>0</v>
      </c>
      <c r="L46" s="11">
        <f t="shared" si="8"/>
        <v>0</v>
      </c>
      <c r="M46" s="11">
        <f t="shared" si="9"/>
        <v>0</v>
      </c>
      <c r="N46" s="12">
        <f>Genel!I43</f>
        <v>0</v>
      </c>
      <c r="O46" s="2"/>
    </row>
    <row r="47" spans="1:15">
      <c r="A47" s="9">
        <v>43</v>
      </c>
      <c r="B47" s="10">
        <f>Genel!A44</f>
        <v>0</v>
      </c>
      <c r="C47" s="10">
        <f>Genel!B44</f>
        <v>0</v>
      </c>
      <c r="D47" s="11">
        <f t="shared" si="0"/>
        <v>0</v>
      </c>
      <c r="E47" s="11">
        <f t="shared" si="1"/>
        <v>0</v>
      </c>
      <c r="F47" s="11">
        <f t="shared" si="2"/>
        <v>0</v>
      </c>
      <c r="G47" s="11">
        <f t="shared" si="3"/>
        <v>0</v>
      </c>
      <c r="H47" s="11">
        <f t="shared" si="4"/>
        <v>0</v>
      </c>
      <c r="I47" s="11">
        <f t="shared" si="5"/>
        <v>0</v>
      </c>
      <c r="J47" s="11">
        <f t="shared" si="6"/>
        <v>0</v>
      </c>
      <c r="K47" s="11">
        <f t="shared" si="7"/>
        <v>0</v>
      </c>
      <c r="L47" s="11">
        <f t="shared" si="8"/>
        <v>0</v>
      </c>
      <c r="M47" s="11">
        <f t="shared" si="9"/>
        <v>0</v>
      </c>
      <c r="N47" s="12">
        <f>Genel!I44</f>
        <v>0</v>
      </c>
      <c r="O47" s="2"/>
    </row>
    <row r="48" spans="1:15">
      <c r="A48" s="9">
        <v>44</v>
      </c>
      <c r="B48" s="10">
        <f>Genel!A45</f>
        <v>0</v>
      </c>
      <c r="C48" s="10">
        <f>Genel!B45</f>
        <v>0</v>
      </c>
      <c r="D48" s="11">
        <f t="shared" si="0"/>
        <v>0</v>
      </c>
      <c r="E48" s="11">
        <f t="shared" si="1"/>
        <v>0</v>
      </c>
      <c r="F48" s="11">
        <f t="shared" si="2"/>
        <v>0</v>
      </c>
      <c r="G48" s="11">
        <f t="shared" si="3"/>
        <v>0</v>
      </c>
      <c r="H48" s="11">
        <f t="shared" si="4"/>
        <v>0</v>
      </c>
      <c r="I48" s="11">
        <f t="shared" si="5"/>
        <v>0</v>
      </c>
      <c r="J48" s="11">
        <f t="shared" si="6"/>
        <v>0</v>
      </c>
      <c r="K48" s="11">
        <f t="shared" si="7"/>
        <v>0</v>
      </c>
      <c r="L48" s="11">
        <f t="shared" si="8"/>
        <v>0</v>
      </c>
      <c r="M48" s="11">
        <f t="shared" si="9"/>
        <v>0</v>
      </c>
      <c r="N48" s="12">
        <f>Genel!I45</f>
        <v>0</v>
      </c>
      <c r="O48" s="2"/>
    </row>
    <row r="49" spans="1:15">
      <c r="A49" s="9">
        <v>45</v>
      </c>
      <c r="B49" s="10">
        <f>Genel!A46</f>
        <v>0</v>
      </c>
      <c r="C49" s="10">
        <f>Genel!B46</f>
        <v>0</v>
      </c>
      <c r="D49" s="11">
        <f t="shared" si="0"/>
        <v>0</v>
      </c>
      <c r="E49" s="11">
        <f t="shared" si="1"/>
        <v>0</v>
      </c>
      <c r="F49" s="11">
        <f t="shared" si="2"/>
        <v>0</v>
      </c>
      <c r="G49" s="11">
        <f t="shared" si="3"/>
        <v>0</v>
      </c>
      <c r="H49" s="11">
        <f t="shared" si="4"/>
        <v>0</v>
      </c>
      <c r="I49" s="11">
        <f t="shared" si="5"/>
        <v>0</v>
      </c>
      <c r="J49" s="11">
        <f t="shared" si="6"/>
        <v>0</v>
      </c>
      <c r="K49" s="11">
        <f t="shared" si="7"/>
        <v>0</v>
      </c>
      <c r="L49" s="11">
        <f t="shared" si="8"/>
        <v>0</v>
      </c>
      <c r="M49" s="11">
        <f t="shared" si="9"/>
        <v>0</v>
      </c>
      <c r="N49" s="12">
        <f>Genel!I46</f>
        <v>0</v>
      </c>
      <c r="O49" s="2"/>
    </row>
    <row r="50" spans="1:15">
      <c r="A50" s="9">
        <v>46</v>
      </c>
      <c r="B50" s="10">
        <f>Genel!A47</f>
        <v>0</v>
      </c>
      <c r="C50" s="10">
        <f>Genel!B47</f>
        <v>0</v>
      </c>
      <c r="D50" s="11">
        <f t="shared" si="0"/>
        <v>0</v>
      </c>
      <c r="E50" s="11">
        <f t="shared" si="1"/>
        <v>0</v>
      </c>
      <c r="F50" s="11">
        <f t="shared" si="2"/>
        <v>0</v>
      </c>
      <c r="G50" s="11">
        <f t="shared" si="3"/>
        <v>0</v>
      </c>
      <c r="H50" s="11">
        <f t="shared" si="4"/>
        <v>0</v>
      </c>
      <c r="I50" s="11">
        <f t="shared" si="5"/>
        <v>0</v>
      </c>
      <c r="J50" s="11">
        <f t="shared" si="6"/>
        <v>0</v>
      </c>
      <c r="K50" s="11">
        <f t="shared" si="7"/>
        <v>0</v>
      </c>
      <c r="L50" s="11">
        <f t="shared" si="8"/>
        <v>0</v>
      </c>
      <c r="M50" s="11">
        <f t="shared" si="9"/>
        <v>0</v>
      </c>
      <c r="N50" s="12">
        <f>Genel!I47</f>
        <v>0</v>
      </c>
      <c r="O50" s="2"/>
    </row>
    <row r="51" spans="1:15">
      <c r="A51" s="9">
        <v>47</v>
      </c>
      <c r="B51" s="10">
        <f>Genel!A48</f>
        <v>0</v>
      </c>
      <c r="C51" s="10">
        <f>Genel!B48</f>
        <v>0</v>
      </c>
      <c r="D51" s="11">
        <f t="shared" si="0"/>
        <v>0</v>
      </c>
      <c r="E51" s="11">
        <f t="shared" si="1"/>
        <v>0</v>
      </c>
      <c r="F51" s="11">
        <f t="shared" si="2"/>
        <v>0</v>
      </c>
      <c r="G51" s="11">
        <f t="shared" si="3"/>
        <v>0</v>
      </c>
      <c r="H51" s="11">
        <f t="shared" si="4"/>
        <v>0</v>
      </c>
      <c r="I51" s="11">
        <f t="shared" si="5"/>
        <v>0</v>
      </c>
      <c r="J51" s="11">
        <f t="shared" si="6"/>
        <v>0</v>
      </c>
      <c r="K51" s="11">
        <f t="shared" si="7"/>
        <v>0</v>
      </c>
      <c r="L51" s="11">
        <f t="shared" si="8"/>
        <v>0</v>
      </c>
      <c r="M51" s="11">
        <f t="shared" si="9"/>
        <v>0</v>
      </c>
      <c r="N51" s="12">
        <f>Genel!I48</f>
        <v>0</v>
      </c>
      <c r="O51" s="2"/>
    </row>
    <row r="52" spans="1:15">
      <c r="A52" s="9">
        <v>48</v>
      </c>
      <c r="B52" s="10">
        <f>Genel!A49</f>
        <v>0</v>
      </c>
      <c r="C52" s="10">
        <f>Genel!B49</f>
        <v>0</v>
      </c>
      <c r="D52" s="11">
        <f t="shared" si="0"/>
        <v>0</v>
      </c>
      <c r="E52" s="11">
        <f t="shared" si="1"/>
        <v>0</v>
      </c>
      <c r="F52" s="11">
        <f t="shared" si="2"/>
        <v>0</v>
      </c>
      <c r="G52" s="11">
        <f t="shared" si="3"/>
        <v>0</v>
      </c>
      <c r="H52" s="11">
        <f t="shared" si="4"/>
        <v>0</v>
      </c>
      <c r="I52" s="11">
        <f t="shared" si="5"/>
        <v>0</v>
      </c>
      <c r="J52" s="11">
        <f t="shared" si="6"/>
        <v>0</v>
      </c>
      <c r="K52" s="11">
        <f t="shared" si="7"/>
        <v>0</v>
      </c>
      <c r="L52" s="11">
        <f t="shared" si="8"/>
        <v>0</v>
      </c>
      <c r="M52" s="11">
        <f t="shared" si="9"/>
        <v>0</v>
      </c>
      <c r="N52" s="12">
        <f>Genel!I49</f>
        <v>0</v>
      </c>
      <c r="O52" s="2"/>
    </row>
    <row r="53" spans="1:15">
      <c r="A53" s="9">
        <v>49</v>
      </c>
      <c r="B53" s="10">
        <f>Genel!A50</f>
        <v>0</v>
      </c>
      <c r="C53" s="10">
        <f>Genel!B50</f>
        <v>0</v>
      </c>
      <c r="D53" s="11">
        <f t="shared" si="0"/>
        <v>0</v>
      </c>
      <c r="E53" s="11">
        <f t="shared" si="1"/>
        <v>0</v>
      </c>
      <c r="F53" s="11">
        <f t="shared" si="2"/>
        <v>0</v>
      </c>
      <c r="G53" s="11">
        <f t="shared" si="3"/>
        <v>0</v>
      </c>
      <c r="H53" s="11">
        <f t="shared" si="4"/>
        <v>0</v>
      </c>
      <c r="I53" s="11">
        <f t="shared" si="5"/>
        <v>0</v>
      </c>
      <c r="J53" s="11">
        <f t="shared" si="6"/>
        <v>0</v>
      </c>
      <c r="K53" s="11">
        <f t="shared" si="7"/>
        <v>0</v>
      </c>
      <c r="L53" s="11">
        <f t="shared" si="8"/>
        <v>0</v>
      </c>
      <c r="M53" s="11">
        <f t="shared" si="9"/>
        <v>0</v>
      </c>
      <c r="N53" s="12">
        <f>Genel!I50</f>
        <v>0</v>
      </c>
      <c r="O53" s="2"/>
    </row>
    <row r="54" spans="1:15">
      <c r="A54" s="9">
        <v>50</v>
      </c>
      <c r="B54" s="10">
        <f>Genel!A51</f>
        <v>0</v>
      </c>
      <c r="C54" s="10">
        <f>Genel!B51</f>
        <v>0</v>
      </c>
      <c r="D54" s="11">
        <f t="shared" si="0"/>
        <v>0</v>
      </c>
      <c r="E54" s="11">
        <f t="shared" si="1"/>
        <v>0</v>
      </c>
      <c r="F54" s="11">
        <f t="shared" si="2"/>
        <v>0</v>
      </c>
      <c r="G54" s="11">
        <f t="shared" si="3"/>
        <v>0</v>
      </c>
      <c r="H54" s="11">
        <f t="shared" si="4"/>
        <v>0</v>
      </c>
      <c r="I54" s="11">
        <f t="shared" si="5"/>
        <v>0</v>
      </c>
      <c r="J54" s="11">
        <f t="shared" si="6"/>
        <v>0</v>
      </c>
      <c r="K54" s="11">
        <f t="shared" si="7"/>
        <v>0</v>
      </c>
      <c r="L54" s="11">
        <f t="shared" si="8"/>
        <v>0</v>
      </c>
      <c r="M54" s="11">
        <f t="shared" si="9"/>
        <v>0</v>
      </c>
      <c r="N54" s="12">
        <f>Genel!I51</f>
        <v>0</v>
      </c>
      <c r="O54" s="2"/>
    </row>
    <row r="55" spans="1:15" hidden="1">
      <c r="A55" s="9">
        <v>51</v>
      </c>
      <c r="B55" s="10">
        <f>Genel!A52</f>
        <v>0</v>
      </c>
      <c r="C55" s="10">
        <f>Genel!B52</f>
        <v>0</v>
      </c>
      <c r="D55" s="11">
        <f t="shared" si="0"/>
        <v>0</v>
      </c>
      <c r="E55" s="11">
        <f t="shared" si="1"/>
        <v>0</v>
      </c>
      <c r="F55" s="11">
        <f t="shared" si="2"/>
        <v>0</v>
      </c>
      <c r="G55" s="11">
        <f t="shared" si="3"/>
        <v>0</v>
      </c>
      <c r="H55" s="11">
        <f t="shared" si="4"/>
        <v>0</v>
      </c>
      <c r="I55" s="11">
        <f t="shared" si="5"/>
        <v>0</v>
      </c>
      <c r="J55" s="11">
        <f t="shared" si="6"/>
        <v>0</v>
      </c>
      <c r="K55" s="11">
        <f t="shared" si="7"/>
        <v>0</v>
      </c>
      <c r="L55" s="11">
        <f t="shared" si="8"/>
        <v>0</v>
      </c>
      <c r="M55" s="11">
        <f t="shared" si="9"/>
        <v>0</v>
      </c>
      <c r="N55" s="12">
        <f>Genel!I52</f>
        <v>0</v>
      </c>
      <c r="O55" s="2"/>
    </row>
    <row r="56" spans="1:15" ht="6" customHeight="1">
      <c r="A56" s="96"/>
      <c r="B56" s="96"/>
      <c r="C56" s="96"/>
      <c r="D56" s="96"/>
      <c r="E56" s="96"/>
      <c r="F56" s="96"/>
      <c r="G56" s="96"/>
      <c r="H56" s="96"/>
      <c r="I56" s="96"/>
      <c r="J56" s="96"/>
      <c r="K56" s="96"/>
      <c r="L56" s="96"/>
      <c r="M56" s="96"/>
      <c r="N56" s="14"/>
      <c r="O56" s="2"/>
    </row>
    <row r="57" spans="1:15" ht="17.25" hidden="1" customHeight="1">
      <c r="A57" s="96"/>
      <c r="B57" s="96"/>
      <c r="C57" s="96"/>
      <c r="D57" s="96"/>
      <c r="E57" s="96"/>
      <c r="F57" s="96"/>
      <c r="G57" s="96"/>
      <c r="H57" s="96"/>
      <c r="I57" s="96"/>
      <c r="J57" s="96"/>
      <c r="K57" s="96"/>
      <c r="L57" s="96"/>
      <c r="M57" s="96"/>
      <c r="N57" s="14"/>
      <c r="O57" s="2"/>
    </row>
    <row r="58" spans="1:15">
      <c r="A58" s="96"/>
      <c r="B58" s="97"/>
      <c r="L58" s="96" t="str">
        <f>Genel!S7</f>
        <v>Mustafa ERGÜL</v>
      </c>
      <c r="N58" s="14"/>
      <c r="O58" s="2"/>
    </row>
    <row r="59" spans="1:15">
      <c r="A59" s="96"/>
      <c r="B59" s="96"/>
      <c r="C59" s="96"/>
      <c r="D59" s="96"/>
      <c r="E59" s="96"/>
      <c r="F59" s="96"/>
      <c r="G59" s="96"/>
      <c r="H59" s="96"/>
      <c r="I59" s="96"/>
      <c r="J59" s="96"/>
      <c r="L59" s="97" t="str">
        <f>Genel!S8</f>
        <v>Matematik Öğretmeni</v>
      </c>
      <c r="N59" s="14"/>
      <c r="O59" s="2"/>
    </row>
    <row r="60" spans="1:15">
      <c r="A60" s="16"/>
      <c r="B60" s="16"/>
    </row>
    <row r="61" spans="1:15">
      <c r="A61" s="16"/>
      <c r="B61" s="16"/>
    </row>
    <row r="62" spans="1:15">
      <c r="A62" s="16"/>
      <c r="B62" s="16"/>
    </row>
    <row r="63" spans="1:15">
      <c r="A63" s="16"/>
      <c r="B63" s="16"/>
    </row>
    <row r="64" spans="1:15">
      <c r="A64" s="16"/>
      <c r="B64" s="16"/>
    </row>
    <row r="65" spans="1:2">
      <c r="A65" s="16"/>
      <c r="B65" s="16"/>
    </row>
  </sheetData>
  <mergeCells count="3">
    <mergeCell ref="A2:N2"/>
    <mergeCell ref="A3:N3"/>
    <mergeCell ref="A1:N1"/>
  </mergeCells>
  <phoneticPr fontId="15" type="noConversion"/>
  <pageMargins left="0.48" right="0.23622047244094491" top="0.36" bottom="0.13" header="7.0000000000000007E-2" footer="0.08"/>
  <pageSetup paperSize="9" scale="79" orientation="portrait" r:id="rId1"/>
</worksheet>
</file>

<file path=xl/worksheets/sheet5.xml><?xml version="1.0" encoding="utf-8"?>
<worksheet xmlns="http://schemas.openxmlformats.org/spreadsheetml/2006/main" xmlns:r="http://schemas.openxmlformats.org/officeDocument/2006/relationships">
  <sheetPr enableFormatConditionsCalculation="0">
    <tabColor indexed="13"/>
  </sheetPr>
  <dimension ref="A1:AA65"/>
  <sheetViews>
    <sheetView showZeros="0" view="pageBreakPreview" zoomScale="60" zoomScaleNormal="55" workbookViewId="0">
      <selection activeCell="N5" sqref="N5"/>
    </sheetView>
  </sheetViews>
  <sheetFormatPr defaultRowHeight="15"/>
  <cols>
    <col min="1" max="1" width="3.5703125" style="49" customWidth="1"/>
    <col min="2" max="2" width="5.140625" style="51" customWidth="1"/>
    <col min="3" max="3" width="23.140625" style="49" customWidth="1"/>
    <col min="4" max="4" width="4.28515625" style="52" customWidth="1"/>
    <col min="5" max="5" width="6.85546875" style="52" customWidth="1"/>
    <col min="6" max="6" width="8.42578125" style="52" customWidth="1"/>
    <col min="7" max="7" width="6.7109375" style="52" customWidth="1"/>
    <col min="8" max="8" width="5.140625" style="52" customWidth="1"/>
    <col min="9" max="9" width="5.5703125" style="52" customWidth="1"/>
    <col min="10" max="10" width="5.7109375" style="52" customWidth="1"/>
    <col min="11" max="11" width="5.42578125" style="52" customWidth="1"/>
    <col min="12" max="12" width="4.5703125" style="52" customWidth="1"/>
    <col min="13" max="13" width="8" style="52" customWidth="1"/>
    <col min="14" max="14" width="12.42578125" style="53" customWidth="1"/>
    <col min="15" max="15" width="1" style="49" customWidth="1"/>
    <col min="16" max="16" width="3" style="50" customWidth="1"/>
    <col min="17" max="17" width="5.42578125" style="50" hidden="1" customWidth="1"/>
    <col min="18" max="18" width="4.5703125" style="50" hidden="1" customWidth="1"/>
    <col min="19" max="27" width="9.140625" style="50" hidden="1" customWidth="1"/>
    <col min="28" max="16384" width="9.140625" style="50"/>
  </cols>
  <sheetData>
    <row r="1" spans="1:16" ht="18.75">
      <c r="A1" s="130" t="str">
        <f>Genel!S10</f>
        <v xml:space="preserve">İSTİKLAL ORTAOKULU 
</v>
      </c>
      <c r="B1" s="130"/>
      <c r="C1" s="130"/>
      <c r="D1" s="130"/>
      <c r="E1" s="130"/>
      <c r="F1" s="130"/>
      <c r="G1" s="130"/>
      <c r="H1" s="130"/>
      <c r="I1" s="130"/>
      <c r="J1" s="130"/>
      <c r="K1" s="130"/>
      <c r="L1" s="130"/>
      <c r="M1" s="130"/>
      <c r="N1" s="130"/>
    </row>
    <row r="2" spans="1:16" ht="37.5" customHeight="1">
      <c r="A2" s="126" t="s">
        <v>49</v>
      </c>
      <c r="B2" s="126"/>
      <c r="C2" s="126"/>
      <c r="D2" s="126"/>
      <c r="E2" s="126"/>
      <c r="F2" s="126"/>
      <c r="G2" s="126"/>
      <c r="H2" s="126"/>
      <c r="I2" s="126"/>
      <c r="J2" s="126"/>
      <c r="K2" s="126"/>
      <c r="L2" s="126"/>
      <c r="M2" s="126"/>
      <c r="N2" s="126"/>
      <c r="O2" s="51"/>
    </row>
    <row r="3" spans="1:16">
      <c r="A3" s="129" t="str">
        <f>Genel!S18</f>
        <v>5 A SINIFI</v>
      </c>
      <c r="B3" s="129"/>
      <c r="C3" s="129"/>
      <c r="D3" s="129"/>
      <c r="E3" s="129"/>
      <c r="F3" s="129"/>
      <c r="G3" s="129"/>
      <c r="H3" s="129"/>
      <c r="I3" s="129"/>
      <c r="J3" s="129"/>
      <c r="K3" s="129"/>
      <c r="L3" s="129"/>
      <c r="M3" s="129"/>
      <c r="N3" s="129"/>
      <c r="O3" s="51"/>
    </row>
    <row r="4" spans="1:16" ht="171.75" customHeight="1">
      <c r="A4" s="5" t="s">
        <v>12</v>
      </c>
      <c r="B4" s="5" t="s">
        <v>11</v>
      </c>
      <c r="C4" s="6" t="s">
        <v>28</v>
      </c>
      <c r="D4" s="21" t="s">
        <v>29</v>
      </c>
      <c r="E4" s="21" t="s">
        <v>30</v>
      </c>
      <c r="F4" s="21" t="s">
        <v>31</v>
      </c>
      <c r="G4" s="21" t="s">
        <v>32</v>
      </c>
      <c r="H4" s="21" t="s">
        <v>33</v>
      </c>
      <c r="I4" s="21" t="s">
        <v>34</v>
      </c>
      <c r="J4" s="21" t="s">
        <v>35</v>
      </c>
      <c r="K4" s="21" t="s">
        <v>36</v>
      </c>
      <c r="L4" s="21" t="s">
        <v>37</v>
      </c>
      <c r="M4" s="21" t="s">
        <v>38</v>
      </c>
      <c r="N4" s="5" t="s">
        <v>0</v>
      </c>
      <c r="O4" s="51"/>
    </row>
    <row r="5" spans="1:16" s="4" customFormat="1">
      <c r="A5" s="9">
        <v>1</v>
      </c>
      <c r="B5" s="10">
        <f>Genel!A2</f>
        <v>400</v>
      </c>
      <c r="C5" s="10" t="str">
        <f>Genel!B2</f>
        <v>ŞEVVAL TEKE</v>
      </c>
      <c r="D5" s="11">
        <f>($N5-MOD($N5,10))/10+IF(MOD($N5,10)&gt;0,1,0)</f>
        <v>0</v>
      </c>
      <c r="E5" s="11">
        <f>($N5-MOD($N5,10))/10+IF(MOD($N5,10)&gt;1,1,0)</f>
        <v>0</v>
      </c>
      <c r="F5" s="11">
        <f>($N5-MOD($N5,10))/10+IF(MOD($N5,10)&gt;2,1,0)</f>
        <v>0</v>
      </c>
      <c r="G5" s="11">
        <f>($N5-MOD($N5,10))/10+IF(MOD($N5,10)&gt;3,1,0)</f>
        <v>0</v>
      </c>
      <c r="H5" s="11">
        <f>($N5-MOD($N5,10))/10+IF(MOD($N5,10)&gt;4,1,0)</f>
        <v>0</v>
      </c>
      <c r="I5" s="11">
        <f>($N5-MOD($N5,10))/10+IF(MOD($N5,10)&gt;5,1,0)</f>
        <v>0</v>
      </c>
      <c r="J5" s="11">
        <f>($N5-MOD($N5,10))/10+IF(MOD($N5,10)&gt;6,1,0)</f>
        <v>0</v>
      </c>
      <c r="K5" s="11">
        <f>($N5-MOD($N5,10))/10+IF(MOD($N5,10)&gt;7,1,0)</f>
        <v>0</v>
      </c>
      <c r="L5" s="11">
        <f>($N5-MOD($N5,10))/10+IF(MOD($N5,10)&gt;8,1,0)</f>
        <v>0</v>
      </c>
      <c r="M5" s="11">
        <f>($N5-MOD($N5,10))/10+IF(MOD($N5,10)&gt;9,1,0)</f>
        <v>0</v>
      </c>
      <c r="N5" s="12">
        <f>Genel!E2</f>
        <v>0</v>
      </c>
      <c r="O5" s="2"/>
      <c r="P5" s="3"/>
    </row>
    <row r="6" spans="1:16" s="4" customFormat="1">
      <c r="A6" s="9">
        <v>2</v>
      </c>
      <c r="B6" s="10">
        <f>Genel!A3</f>
        <v>401</v>
      </c>
      <c r="C6" s="10" t="str">
        <f>Genel!B3</f>
        <v>AHMET AKILLI</v>
      </c>
      <c r="D6" s="11">
        <f t="shared" ref="D6:D54" si="0">($N6-MOD($N6,10))/10+IF(MOD($N6,10)&gt;0,1,0)</f>
        <v>0</v>
      </c>
      <c r="E6" s="11">
        <f t="shared" ref="E6:E54" si="1">($N6-MOD($N6,10))/10+IF(MOD($N6,10)&gt;1,1,0)</f>
        <v>0</v>
      </c>
      <c r="F6" s="11">
        <f t="shared" ref="F6:F54" si="2">($N6-MOD($N6,10))/10+IF(MOD($N6,10)&gt;2,1,0)</f>
        <v>0</v>
      </c>
      <c r="G6" s="11">
        <f t="shared" ref="G6:G54" si="3">($N6-MOD($N6,10))/10+IF(MOD($N6,10)&gt;3,1,0)</f>
        <v>0</v>
      </c>
      <c r="H6" s="11">
        <f t="shared" ref="H6:H54" si="4">($N6-MOD($N6,10))/10+IF(MOD($N6,10)&gt;4,1,0)</f>
        <v>0</v>
      </c>
      <c r="I6" s="11">
        <f t="shared" ref="I6:I54" si="5">($N6-MOD($N6,10))/10+IF(MOD($N6,10)&gt;5,1,0)</f>
        <v>0</v>
      </c>
      <c r="J6" s="11">
        <f t="shared" ref="J6:J54" si="6">($N6-MOD($N6,10))/10+IF(MOD($N6,10)&gt;6,1,0)</f>
        <v>0</v>
      </c>
      <c r="K6" s="11">
        <f t="shared" ref="K6:K54" si="7">($N6-MOD($N6,10))/10+IF(MOD($N6,10)&gt;7,1,0)</f>
        <v>0</v>
      </c>
      <c r="L6" s="11">
        <f t="shared" ref="L6:L54" si="8">($N6-MOD($N6,10))/10+IF(MOD($N6,10)&gt;8,1,0)</f>
        <v>0</v>
      </c>
      <c r="M6" s="11">
        <f t="shared" ref="M6:M54" si="9">($N6-MOD($N6,10))/10+IF(MOD($N6,10)&gt;9,1,0)</f>
        <v>0</v>
      </c>
      <c r="N6" s="12">
        <f>Genel!E3</f>
        <v>0</v>
      </c>
      <c r="O6" s="2"/>
      <c r="P6" s="3"/>
    </row>
    <row r="7" spans="1:16" s="4" customFormat="1">
      <c r="A7" s="9">
        <v>3</v>
      </c>
      <c r="B7" s="10">
        <f>Genel!A4</f>
        <v>413</v>
      </c>
      <c r="C7" s="10" t="str">
        <f>Genel!B4</f>
        <v>İSMAİL BURAK KAYNAK</v>
      </c>
      <c r="D7" s="11">
        <f t="shared" si="0"/>
        <v>0</v>
      </c>
      <c r="E7" s="11">
        <f t="shared" si="1"/>
        <v>0</v>
      </c>
      <c r="F7" s="11">
        <f t="shared" si="2"/>
        <v>0</v>
      </c>
      <c r="G7" s="11">
        <f t="shared" si="3"/>
        <v>0</v>
      </c>
      <c r="H7" s="11">
        <f t="shared" si="4"/>
        <v>0</v>
      </c>
      <c r="I7" s="11">
        <f t="shared" si="5"/>
        <v>0</v>
      </c>
      <c r="J7" s="11">
        <f t="shared" si="6"/>
        <v>0</v>
      </c>
      <c r="K7" s="11">
        <f t="shared" si="7"/>
        <v>0</v>
      </c>
      <c r="L7" s="11">
        <f t="shared" si="8"/>
        <v>0</v>
      </c>
      <c r="M7" s="11">
        <f t="shared" si="9"/>
        <v>0</v>
      </c>
      <c r="N7" s="12">
        <f>Genel!E4</f>
        <v>0</v>
      </c>
      <c r="O7" s="2"/>
      <c r="P7" s="3"/>
    </row>
    <row r="8" spans="1:16" s="4" customFormat="1">
      <c r="A8" s="9">
        <v>4</v>
      </c>
      <c r="B8" s="10">
        <f>Genel!A5</f>
        <v>416</v>
      </c>
      <c r="C8" s="10" t="str">
        <f>Genel!B5</f>
        <v>ALEYNA ŞAKRAK</v>
      </c>
      <c r="D8" s="11">
        <f t="shared" si="0"/>
        <v>0</v>
      </c>
      <c r="E8" s="11">
        <f t="shared" si="1"/>
        <v>0</v>
      </c>
      <c r="F8" s="11">
        <f t="shared" si="2"/>
        <v>0</v>
      </c>
      <c r="G8" s="11">
        <f t="shared" si="3"/>
        <v>0</v>
      </c>
      <c r="H8" s="11">
        <f t="shared" si="4"/>
        <v>0</v>
      </c>
      <c r="I8" s="11">
        <f t="shared" si="5"/>
        <v>0</v>
      </c>
      <c r="J8" s="11">
        <f t="shared" si="6"/>
        <v>0</v>
      </c>
      <c r="K8" s="11">
        <f t="shared" si="7"/>
        <v>0</v>
      </c>
      <c r="L8" s="11">
        <f t="shared" si="8"/>
        <v>0</v>
      </c>
      <c r="M8" s="11">
        <f t="shared" si="9"/>
        <v>0</v>
      </c>
      <c r="N8" s="12">
        <f>Genel!E5</f>
        <v>0</v>
      </c>
      <c r="O8" s="2"/>
      <c r="P8" s="3"/>
    </row>
    <row r="9" spans="1:16" s="4" customFormat="1">
      <c r="A9" s="9">
        <v>5</v>
      </c>
      <c r="B9" s="10">
        <f>Genel!A6</f>
        <v>421</v>
      </c>
      <c r="C9" s="10" t="str">
        <f>Genel!B6</f>
        <v>RAMAZAN ANIL ÇETİN</v>
      </c>
      <c r="D9" s="11">
        <f t="shared" si="0"/>
        <v>0</v>
      </c>
      <c r="E9" s="11">
        <f t="shared" si="1"/>
        <v>0</v>
      </c>
      <c r="F9" s="11">
        <f t="shared" si="2"/>
        <v>0</v>
      </c>
      <c r="G9" s="11">
        <f t="shared" si="3"/>
        <v>0</v>
      </c>
      <c r="H9" s="11">
        <f t="shared" si="4"/>
        <v>0</v>
      </c>
      <c r="I9" s="11">
        <f t="shared" si="5"/>
        <v>0</v>
      </c>
      <c r="J9" s="11">
        <f t="shared" si="6"/>
        <v>0</v>
      </c>
      <c r="K9" s="11">
        <f t="shared" si="7"/>
        <v>0</v>
      </c>
      <c r="L9" s="11">
        <f t="shared" si="8"/>
        <v>0</v>
      </c>
      <c r="M9" s="11">
        <f t="shared" si="9"/>
        <v>0</v>
      </c>
      <c r="N9" s="12">
        <f>Genel!E6</f>
        <v>0</v>
      </c>
      <c r="O9" s="2"/>
      <c r="P9" s="3"/>
    </row>
    <row r="10" spans="1:16" s="4" customFormat="1">
      <c r="A10" s="9">
        <v>6</v>
      </c>
      <c r="B10" s="10">
        <f>Genel!A7</f>
        <v>423</v>
      </c>
      <c r="C10" s="10" t="str">
        <f>Genel!B7</f>
        <v>YUSUF DUHA GİRGİN</v>
      </c>
      <c r="D10" s="11">
        <f t="shared" si="0"/>
        <v>10</v>
      </c>
      <c r="E10" s="11">
        <f t="shared" si="1"/>
        <v>10</v>
      </c>
      <c r="F10" s="11">
        <f t="shared" si="2"/>
        <v>10</v>
      </c>
      <c r="G10" s="11">
        <f t="shared" si="3"/>
        <v>10</v>
      </c>
      <c r="H10" s="11">
        <f t="shared" si="4"/>
        <v>10</v>
      </c>
      <c r="I10" s="11">
        <f t="shared" si="5"/>
        <v>10</v>
      </c>
      <c r="J10" s="11">
        <f t="shared" si="6"/>
        <v>10</v>
      </c>
      <c r="K10" s="11">
        <f t="shared" si="7"/>
        <v>10</v>
      </c>
      <c r="L10" s="11">
        <f t="shared" si="8"/>
        <v>10</v>
      </c>
      <c r="M10" s="11">
        <f t="shared" si="9"/>
        <v>10</v>
      </c>
      <c r="N10" s="12">
        <f>Genel!E7</f>
        <v>100</v>
      </c>
      <c r="O10" s="2"/>
      <c r="P10" s="3"/>
    </row>
    <row r="11" spans="1:16" s="4" customFormat="1">
      <c r="A11" s="9">
        <v>7</v>
      </c>
      <c r="B11" s="10">
        <f>Genel!A8</f>
        <v>434</v>
      </c>
      <c r="C11" s="10" t="str">
        <f>Genel!B8</f>
        <v>BEYZANUR GAYIR</v>
      </c>
      <c r="D11" s="11">
        <f t="shared" si="0"/>
        <v>0</v>
      </c>
      <c r="E11" s="11">
        <f t="shared" si="1"/>
        <v>0</v>
      </c>
      <c r="F11" s="11">
        <f t="shared" si="2"/>
        <v>0</v>
      </c>
      <c r="G11" s="11">
        <f t="shared" si="3"/>
        <v>0</v>
      </c>
      <c r="H11" s="11">
        <f t="shared" si="4"/>
        <v>0</v>
      </c>
      <c r="I11" s="11">
        <f t="shared" si="5"/>
        <v>0</v>
      </c>
      <c r="J11" s="11">
        <f t="shared" si="6"/>
        <v>0</v>
      </c>
      <c r="K11" s="11">
        <f t="shared" si="7"/>
        <v>0</v>
      </c>
      <c r="L11" s="11">
        <f t="shared" si="8"/>
        <v>0</v>
      </c>
      <c r="M11" s="11">
        <f t="shared" si="9"/>
        <v>0</v>
      </c>
      <c r="N11" s="12">
        <f>Genel!E8</f>
        <v>0</v>
      </c>
      <c r="O11" s="2"/>
      <c r="P11" s="3"/>
    </row>
    <row r="12" spans="1:16" s="4" customFormat="1">
      <c r="A12" s="9">
        <v>8</v>
      </c>
      <c r="B12" s="10">
        <f>Genel!A9</f>
        <v>454</v>
      </c>
      <c r="C12" s="10" t="str">
        <f>Genel!B9</f>
        <v>DUA DİLARA DOĞANAY</v>
      </c>
      <c r="D12" s="11">
        <f t="shared" si="0"/>
        <v>0</v>
      </c>
      <c r="E12" s="11">
        <f t="shared" si="1"/>
        <v>0</v>
      </c>
      <c r="F12" s="11">
        <f t="shared" si="2"/>
        <v>0</v>
      </c>
      <c r="G12" s="11">
        <f t="shared" si="3"/>
        <v>0</v>
      </c>
      <c r="H12" s="11">
        <f t="shared" si="4"/>
        <v>0</v>
      </c>
      <c r="I12" s="11">
        <f t="shared" si="5"/>
        <v>0</v>
      </c>
      <c r="J12" s="11">
        <f t="shared" si="6"/>
        <v>0</v>
      </c>
      <c r="K12" s="11">
        <f t="shared" si="7"/>
        <v>0</v>
      </c>
      <c r="L12" s="11">
        <f t="shared" si="8"/>
        <v>0</v>
      </c>
      <c r="M12" s="11">
        <f t="shared" si="9"/>
        <v>0</v>
      </c>
      <c r="N12" s="12">
        <f>Genel!E9</f>
        <v>0</v>
      </c>
      <c r="O12" s="2"/>
      <c r="P12" s="3"/>
    </row>
    <row r="13" spans="1:16" s="4" customFormat="1">
      <c r="A13" s="9">
        <v>9</v>
      </c>
      <c r="B13" s="10">
        <f>Genel!A10</f>
        <v>462</v>
      </c>
      <c r="C13" s="10" t="str">
        <f>Genel!B10</f>
        <v>ELİF BALCI</v>
      </c>
      <c r="D13" s="11">
        <f t="shared" si="0"/>
        <v>0</v>
      </c>
      <c r="E13" s="11">
        <f t="shared" si="1"/>
        <v>0</v>
      </c>
      <c r="F13" s="11">
        <f t="shared" si="2"/>
        <v>0</v>
      </c>
      <c r="G13" s="11">
        <f t="shared" si="3"/>
        <v>0</v>
      </c>
      <c r="H13" s="11">
        <f t="shared" si="4"/>
        <v>0</v>
      </c>
      <c r="I13" s="11">
        <f t="shared" si="5"/>
        <v>0</v>
      </c>
      <c r="J13" s="11">
        <f t="shared" si="6"/>
        <v>0</v>
      </c>
      <c r="K13" s="11">
        <f t="shared" si="7"/>
        <v>0</v>
      </c>
      <c r="L13" s="11">
        <f t="shared" si="8"/>
        <v>0</v>
      </c>
      <c r="M13" s="11">
        <f t="shared" si="9"/>
        <v>0</v>
      </c>
      <c r="N13" s="12">
        <f>Genel!E10</f>
        <v>0</v>
      </c>
      <c r="O13" s="2"/>
      <c r="P13" s="3"/>
    </row>
    <row r="14" spans="1:16" s="4" customFormat="1">
      <c r="A14" s="9">
        <v>10</v>
      </c>
      <c r="B14" s="10">
        <f>Genel!A11</f>
        <v>482</v>
      </c>
      <c r="C14" s="10" t="str">
        <f>Genel!B11</f>
        <v>HASAN ALİ DUYMUŞ</v>
      </c>
      <c r="D14" s="11">
        <f t="shared" si="0"/>
        <v>6</v>
      </c>
      <c r="E14" s="11">
        <f t="shared" si="1"/>
        <v>6</v>
      </c>
      <c r="F14" s="11">
        <f t="shared" si="2"/>
        <v>6</v>
      </c>
      <c r="G14" s="11">
        <f t="shared" si="3"/>
        <v>6</v>
      </c>
      <c r="H14" s="11">
        <f t="shared" si="4"/>
        <v>6</v>
      </c>
      <c r="I14" s="11">
        <f t="shared" si="5"/>
        <v>6</v>
      </c>
      <c r="J14" s="11">
        <f t="shared" si="6"/>
        <v>6</v>
      </c>
      <c r="K14" s="11">
        <f t="shared" si="7"/>
        <v>6</v>
      </c>
      <c r="L14" s="11">
        <f t="shared" si="8"/>
        <v>6</v>
      </c>
      <c r="M14" s="11">
        <f t="shared" si="9"/>
        <v>6</v>
      </c>
      <c r="N14" s="12">
        <f>Genel!E11</f>
        <v>60</v>
      </c>
      <c r="O14" s="2"/>
      <c r="P14" s="3"/>
    </row>
    <row r="15" spans="1:16" s="4" customFormat="1">
      <c r="A15" s="9">
        <v>11</v>
      </c>
      <c r="B15" s="10">
        <f>Genel!A12</f>
        <v>487</v>
      </c>
      <c r="C15" s="10" t="str">
        <f>Genel!B12</f>
        <v>FATMAGÜL ÖZDER</v>
      </c>
      <c r="D15" s="11">
        <f t="shared" si="0"/>
        <v>10</v>
      </c>
      <c r="E15" s="11">
        <f t="shared" si="1"/>
        <v>10</v>
      </c>
      <c r="F15" s="11">
        <f t="shared" si="2"/>
        <v>10</v>
      </c>
      <c r="G15" s="11">
        <f t="shared" si="3"/>
        <v>10</v>
      </c>
      <c r="H15" s="11">
        <f t="shared" si="4"/>
        <v>10</v>
      </c>
      <c r="I15" s="11">
        <f t="shared" si="5"/>
        <v>10</v>
      </c>
      <c r="J15" s="11">
        <f t="shared" si="6"/>
        <v>10</v>
      </c>
      <c r="K15" s="11">
        <f t="shared" si="7"/>
        <v>10</v>
      </c>
      <c r="L15" s="11">
        <f t="shared" si="8"/>
        <v>10</v>
      </c>
      <c r="M15" s="11">
        <f t="shared" si="9"/>
        <v>10</v>
      </c>
      <c r="N15" s="12">
        <f>Genel!E12</f>
        <v>100</v>
      </c>
      <c r="O15" s="2"/>
      <c r="P15" s="3"/>
    </row>
    <row r="16" spans="1:16" s="4" customFormat="1">
      <c r="A16" s="9">
        <v>12</v>
      </c>
      <c r="B16" s="10">
        <f>Genel!A13</f>
        <v>519</v>
      </c>
      <c r="C16" s="10" t="str">
        <f>Genel!B13</f>
        <v>IRMAK UYGUN</v>
      </c>
      <c r="D16" s="11">
        <f t="shared" si="0"/>
        <v>0</v>
      </c>
      <c r="E16" s="11">
        <f t="shared" si="1"/>
        <v>0</v>
      </c>
      <c r="F16" s="11">
        <f t="shared" si="2"/>
        <v>0</v>
      </c>
      <c r="G16" s="11">
        <f t="shared" si="3"/>
        <v>0</v>
      </c>
      <c r="H16" s="11">
        <f t="shared" si="4"/>
        <v>0</v>
      </c>
      <c r="I16" s="11">
        <f t="shared" si="5"/>
        <v>0</v>
      </c>
      <c r="J16" s="11">
        <f t="shared" si="6"/>
        <v>0</v>
      </c>
      <c r="K16" s="11">
        <f t="shared" si="7"/>
        <v>0</v>
      </c>
      <c r="L16" s="11">
        <f t="shared" si="8"/>
        <v>0</v>
      </c>
      <c r="M16" s="11">
        <f t="shared" si="9"/>
        <v>0</v>
      </c>
      <c r="N16" s="12">
        <f>Genel!E13</f>
        <v>0</v>
      </c>
      <c r="O16" s="2"/>
      <c r="P16" s="3"/>
    </row>
    <row r="17" spans="1:16" s="4" customFormat="1">
      <c r="A17" s="9">
        <v>13</v>
      </c>
      <c r="B17" s="10">
        <f>Genel!A14</f>
        <v>529</v>
      </c>
      <c r="C17" s="10" t="str">
        <f>Genel!B14</f>
        <v>İLAYDA ÇETİN</v>
      </c>
      <c r="D17" s="11">
        <f t="shared" si="0"/>
        <v>10</v>
      </c>
      <c r="E17" s="11">
        <f t="shared" si="1"/>
        <v>10</v>
      </c>
      <c r="F17" s="11">
        <f t="shared" si="2"/>
        <v>10</v>
      </c>
      <c r="G17" s="11">
        <f t="shared" si="3"/>
        <v>10</v>
      </c>
      <c r="H17" s="11">
        <f t="shared" si="4"/>
        <v>10</v>
      </c>
      <c r="I17" s="11">
        <f t="shared" si="5"/>
        <v>10</v>
      </c>
      <c r="J17" s="11">
        <f t="shared" si="6"/>
        <v>10</v>
      </c>
      <c r="K17" s="11">
        <f t="shared" si="7"/>
        <v>10</v>
      </c>
      <c r="L17" s="11">
        <f t="shared" si="8"/>
        <v>10</v>
      </c>
      <c r="M17" s="11">
        <f t="shared" si="9"/>
        <v>10</v>
      </c>
      <c r="N17" s="12">
        <f>Genel!E14</f>
        <v>100</v>
      </c>
      <c r="O17" s="2"/>
      <c r="P17" s="3"/>
    </row>
    <row r="18" spans="1:16" s="4" customFormat="1">
      <c r="A18" s="9">
        <v>14</v>
      </c>
      <c r="B18" s="10">
        <f>Genel!A15</f>
        <v>538</v>
      </c>
      <c r="C18" s="10" t="str">
        <f>Genel!B15</f>
        <v>İREM DAĞCI</v>
      </c>
      <c r="D18" s="11">
        <f t="shared" si="0"/>
        <v>0</v>
      </c>
      <c r="E18" s="11">
        <f t="shared" si="1"/>
        <v>0</v>
      </c>
      <c r="F18" s="11">
        <f t="shared" si="2"/>
        <v>0</v>
      </c>
      <c r="G18" s="11">
        <f t="shared" si="3"/>
        <v>0</v>
      </c>
      <c r="H18" s="11">
        <f t="shared" si="4"/>
        <v>0</v>
      </c>
      <c r="I18" s="11">
        <f t="shared" si="5"/>
        <v>0</v>
      </c>
      <c r="J18" s="11">
        <f t="shared" si="6"/>
        <v>0</v>
      </c>
      <c r="K18" s="11">
        <f t="shared" si="7"/>
        <v>0</v>
      </c>
      <c r="L18" s="11">
        <f t="shared" si="8"/>
        <v>0</v>
      </c>
      <c r="M18" s="11">
        <f t="shared" si="9"/>
        <v>0</v>
      </c>
      <c r="N18" s="12">
        <f>Genel!E15</f>
        <v>0</v>
      </c>
      <c r="O18" s="2"/>
      <c r="P18" s="3"/>
    </row>
    <row r="19" spans="1:16" s="4" customFormat="1">
      <c r="A19" s="9">
        <v>15</v>
      </c>
      <c r="B19" s="10">
        <f>Genel!A16</f>
        <v>540</v>
      </c>
      <c r="C19" s="10" t="str">
        <f>Genel!B16</f>
        <v>RÜMEYSA AKSAPLI</v>
      </c>
      <c r="D19" s="11">
        <f t="shared" si="0"/>
        <v>0</v>
      </c>
      <c r="E19" s="11">
        <f t="shared" si="1"/>
        <v>0</v>
      </c>
      <c r="F19" s="11">
        <f t="shared" si="2"/>
        <v>0</v>
      </c>
      <c r="G19" s="11">
        <f t="shared" si="3"/>
        <v>0</v>
      </c>
      <c r="H19" s="11">
        <f t="shared" si="4"/>
        <v>0</v>
      </c>
      <c r="I19" s="11">
        <f t="shared" si="5"/>
        <v>0</v>
      </c>
      <c r="J19" s="11">
        <f t="shared" si="6"/>
        <v>0</v>
      </c>
      <c r="K19" s="11">
        <f t="shared" si="7"/>
        <v>0</v>
      </c>
      <c r="L19" s="11">
        <f t="shared" si="8"/>
        <v>0</v>
      </c>
      <c r="M19" s="11">
        <f t="shared" si="9"/>
        <v>0</v>
      </c>
      <c r="N19" s="12">
        <f>Genel!E16</f>
        <v>0</v>
      </c>
      <c r="O19" s="2"/>
      <c r="P19" s="3"/>
    </row>
    <row r="20" spans="1:16" s="4" customFormat="1">
      <c r="A20" s="9">
        <v>16</v>
      </c>
      <c r="B20" s="10">
        <f>Genel!A17</f>
        <v>546</v>
      </c>
      <c r="C20" s="10" t="str">
        <f>Genel!B17</f>
        <v>HÜSEYİN ARDA GEZGİN</v>
      </c>
      <c r="D20" s="11">
        <f t="shared" si="0"/>
        <v>7</v>
      </c>
      <c r="E20" s="11">
        <f t="shared" si="1"/>
        <v>7</v>
      </c>
      <c r="F20" s="11">
        <f t="shared" si="2"/>
        <v>6</v>
      </c>
      <c r="G20" s="11">
        <f t="shared" si="3"/>
        <v>6</v>
      </c>
      <c r="H20" s="11">
        <f t="shared" si="4"/>
        <v>6</v>
      </c>
      <c r="I20" s="11">
        <f t="shared" si="5"/>
        <v>6</v>
      </c>
      <c r="J20" s="11">
        <f t="shared" si="6"/>
        <v>6</v>
      </c>
      <c r="K20" s="11">
        <f t="shared" si="7"/>
        <v>6</v>
      </c>
      <c r="L20" s="11">
        <f t="shared" si="8"/>
        <v>6</v>
      </c>
      <c r="M20" s="11">
        <f t="shared" si="9"/>
        <v>6</v>
      </c>
      <c r="N20" s="12">
        <f>Genel!E17</f>
        <v>62</v>
      </c>
      <c r="O20" s="2"/>
      <c r="P20" s="3"/>
    </row>
    <row r="21" spans="1:16" s="4" customFormat="1">
      <c r="A21" s="9">
        <v>17</v>
      </c>
      <c r="B21" s="10">
        <f>Genel!A18</f>
        <v>550</v>
      </c>
      <c r="C21" s="10" t="str">
        <f>Genel!B18</f>
        <v>MEHMET YILDIZ</v>
      </c>
      <c r="D21" s="11">
        <f t="shared" si="0"/>
        <v>0</v>
      </c>
      <c r="E21" s="11">
        <f t="shared" si="1"/>
        <v>0</v>
      </c>
      <c r="F21" s="11">
        <f t="shared" si="2"/>
        <v>0</v>
      </c>
      <c r="G21" s="11">
        <f t="shared" si="3"/>
        <v>0</v>
      </c>
      <c r="H21" s="11">
        <f t="shared" si="4"/>
        <v>0</v>
      </c>
      <c r="I21" s="11">
        <f t="shared" si="5"/>
        <v>0</v>
      </c>
      <c r="J21" s="11">
        <f t="shared" si="6"/>
        <v>0</v>
      </c>
      <c r="K21" s="11">
        <f t="shared" si="7"/>
        <v>0</v>
      </c>
      <c r="L21" s="11">
        <f t="shared" si="8"/>
        <v>0</v>
      </c>
      <c r="M21" s="11">
        <f t="shared" si="9"/>
        <v>0</v>
      </c>
      <c r="N21" s="12">
        <f>Genel!E18</f>
        <v>0</v>
      </c>
      <c r="O21" s="2"/>
      <c r="P21" s="3"/>
    </row>
    <row r="22" spans="1:16" s="4" customFormat="1">
      <c r="A22" s="9">
        <v>18</v>
      </c>
      <c r="B22" s="10">
        <f>Genel!A19</f>
        <v>554</v>
      </c>
      <c r="C22" s="10" t="str">
        <f>Genel!B19</f>
        <v>MEHMET UĞUR KARASLAN</v>
      </c>
      <c r="D22" s="11">
        <f t="shared" si="0"/>
        <v>0</v>
      </c>
      <c r="E22" s="11">
        <f t="shared" si="1"/>
        <v>0</v>
      </c>
      <c r="F22" s="11">
        <f t="shared" si="2"/>
        <v>0</v>
      </c>
      <c r="G22" s="11">
        <f t="shared" si="3"/>
        <v>0</v>
      </c>
      <c r="H22" s="11">
        <f t="shared" si="4"/>
        <v>0</v>
      </c>
      <c r="I22" s="11">
        <f t="shared" si="5"/>
        <v>0</v>
      </c>
      <c r="J22" s="11">
        <f t="shared" si="6"/>
        <v>0</v>
      </c>
      <c r="K22" s="11">
        <f t="shared" si="7"/>
        <v>0</v>
      </c>
      <c r="L22" s="11">
        <f t="shared" si="8"/>
        <v>0</v>
      </c>
      <c r="M22" s="11">
        <f t="shared" si="9"/>
        <v>0</v>
      </c>
      <c r="N22" s="12">
        <f>Genel!E19</f>
        <v>0</v>
      </c>
      <c r="O22" s="2"/>
      <c r="P22" s="3"/>
    </row>
    <row r="23" spans="1:16" s="4" customFormat="1">
      <c r="A23" s="9">
        <v>19</v>
      </c>
      <c r="B23" s="10">
        <f>Genel!A20</f>
        <v>557</v>
      </c>
      <c r="C23" s="10" t="str">
        <f>Genel!B20</f>
        <v>MELİH ARDA AK</v>
      </c>
      <c r="D23" s="11">
        <f t="shared" si="0"/>
        <v>5</v>
      </c>
      <c r="E23" s="11">
        <f t="shared" si="1"/>
        <v>5</v>
      </c>
      <c r="F23" s="11">
        <f t="shared" si="2"/>
        <v>5</v>
      </c>
      <c r="G23" s="11">
        <f t="shared" si="3"/>
        <v>5</v>
      </c>
      <c r="H23" s="11">
        <f t="shared" si="4"/>
        <v>5</v>
      </c>
      <c r="I23" s="11">
        <f t="shared" si="5"/>
        <v>5</v>
      </c>
      <c r="J23" s="11">
        <f t="shared" si="6"/>
        <v>5</v>
      </c>
      <c r="K23" s="11">
        <f t="shared" si="7"/>
        <v>5</v>
      </c>
      <c r="L23" s="11">
        <f t="shared" si="8"/>
        <v>5</v>
      </c>
      <c r="M23" s="11">
        <f t="shared" si="9"/>
        <v>5</v>
      </c>
      <c r="N23" s="12">
        <f>Genel!E20</f>
        <v>50</v>
      </c>
      <c r="O23" s="2"/>
      <c r="P23" s="3"/>
    </row>
    <row r="24" spans="1:16" s="4" customFormat="1">
      <c r="A24" s="9">
        <v>20</v>
      </c>
      <c r="B24" s="10">
        <f>Genel!A21</f>
        <v>559</v>
      </c>
      <c r="C24" s="10" t="str">
        <f>Genel!B21</f>
        <v>MELİSA YÜKSEK</v>
      </c>
      <c r="D24" s="11">
        <f t="shared" si="0"/>
        <v>0</v>
      </c>
      <c r="E24" s="11">
        <f t="shared" si="1"/>
        <v>0</v>
      </c>
      <c r="F24" s="11">
        <f t="shared" si="2"/>
        <v>0</v>
      </c>
      <c r="G24" s="11">
        <f t="shared" si="3"/>
        <v>0</v>
      </c>
      <c r="H24" s="11">
        <f t="shared" si="4"/>
        <v>0</v>
      </c>
      <c r="I24" s="11">
        <f t="shared" si="5"/>
        <v>0</v>
      </c>
      <c r="J24" s="11">
        <f t="shared" si="6"/>
        <v>0</v>
      </c>
      <c r="K24" s="11">
        <f t="shared" si="7"/>
        <v>0</v>
      </c>
      <c r="L24" s="11">
        <f t="shared" si="8"/>
        <v>0</v>
      </c>
      <c r="M24" s="11">
        <f t="shared" si="9"/>
        <v>0</v>
      </c>
      <c r="N24" s="12">
        <f>Genel!E21</f>
        <v>0</v>
      </c>
      <c r="O24" s="2"/>
      <c r="P24" s="3"/>
    </row>
    <row r="25" spans="1:16" s="4" customFormat="1">
      <c r="A25" s="9">
        <v>21</v>
      </c>
      <c r="B25" s="10">
        <f>Genel!A22</f>
        <v>583</v>
      </c>
      <c r="C25" s="10" t="str">
        <f>Genel!B22</f>
        <v>NAZ ÖZBAY</v>
      </c>
      <c r="D25" s="11">
        <f t="shared" si="0"/>
        <v>0</v>
      </c>
      <c r="E25" s="11">
        <f t="shared" si="1"/>
        <v>0</v>
      </c>
      <c r="F25" s="11">
        <f t="shared" si="2"/>
        <v>0</v>
      </c>
      <c r="G25" s="11">
        <f t="shared" si="3"/>
        <v>0</v>
      </c>
      <c r="H25" s="11">
        <f t="shared" si="4"/>
        <v>0</v>
      </c>
      <c r="I25" s="11">
        <f t="shared" si="5"/>
        <v>0</v>
      </c>
      <c r="J25" s="11">
        <f t="shared" si="6"/>
        <v>0</v>
      </c>
      <c r="K25" s="11">
        <f t="shared" si="7"/>
        <v>0</v>
      </c>
      <c r="L25" s="11">
        <f t="shared" si="8"/>
        <v>0</v>
      </c>
      <c r="M25" s="11">
        <f t="shared" si="9"/>
        <v>0</v>
      </c>
      <c r="N25" s="12">
        <f>Genel!E22</f>
        <v>0</v>
      </c>
      <c r="O25" s="2"/>
    </row>
    <row r="26" spans="1:16" s="4" customFormat="1">
      <c r="A26" s="9">
        <v>22</v>
      </c>
      <c r="B26" s="10">
        <f>Genel!A23</f>
        <v>593</v>
      </c>
      <c r="C26" s="10" t="str">
        <f>Genel!B23</f>
        <v>OĞULCAN HEYBEL</v>
      </c>
      <c r="D26" s="11">
        <f t="shared" si="0"/>
        <v>0</v>
      </c>
      <c r="E26" s="11">
        <f t="shared" si="1"/>
        <v>0</v>
      </c>
      <c r="F26" s="11">
        <f t="shared" si="2"/>
        <v>0</v>
      </c>
      <c r="G26" s="11">
        <f t="shared" si="3"/>
        <v>0</v>
      </c>
      <c r="H26" s="11">
        <f t="shared" si="4"/>
        <v>0</v>
      </c>
      <c r="I26" s="11">
        <f t="shared" si="5"/>
        <v>0</v>
      </c>
      <c r="J26" s="11">
        <f t="shared" si="6"/>
        <v>0</v>
      </c>
      <c r="K26" s="11">
        <f t="shared" si="7"/>
        <v>0</v>
      </c>
      <c r="L26" s="11">
        <f t="shared" si="8"/>
        <v>0</v>
      </c>
      <c r="M26" s="11">
        <f t="shared" si="9"/>
        <v>0</v>
      </c>
      <c r="N26" s="12">
        <f>Genel!E23</f>
        <v>0</v>
      </c>
      <c r="O26" s="2"/>
    </row>
    <row r="27" spans="1:16" s="4" customFormat="1">
      <c r="A27" s="9">
        <v>23</v>
      </c>
      <c r="B27" s="10">
        <f>Genel!A24</f>
        <v>598</v>
      </c>
      <c r="C27" s="10" t="str">
        <f>Genel!B24</f>
        <v>ÖMER ÜNLÜ</v>
      </c>
      <c r="D27" s="11">
        <f t="shared" si="0"/>
        <v>0</v>
      </c>
      <c r="E27" s="11">
        <f t="shared" si="1"/>
        <v>0</v>
      </c>
      <c r="F27" s="11">
        <f t="shared" si="2"/>
        <v>0</v>
      </c>
      <c r="G27" s="11">
        <f t="shared" si="3"/>
        <v>0</v>
      </c>
      <c r="H27" s="11">
        <f t="shared" si="4"/>
        <v>0</v>
      </c>
      <c r="I27" s="11">
        <f t="shared" si="5"/>
        <v>0</v>
      </c>
      <c r="J27" s="11">
        <f t="shared" si="6"/>
        <v>0</v>
      </c>
      <c r="K27" s="11">
        <f t="shared" si="7"/>
        <v>0</v>
      </c>
      <c r="L27" s="11">
        <f t="shared" si="8"/>
        <v>0</v>
      </c>
      <c r="M27" s="11">
        <f t="shared" si="9"/>
        <v>0</v>
      </c>
      <c r="N27" s="12">
        <f>Genel!E24</f>
        <v>0</v>
      </c>
      <c r="O27" s="2"/>
    </row>
    <row r="28" spans="1:16" s="4" customFormat="1">
      <c r="A28" s="9">
        <v>24</v>
      </c>
      <c r="B28" s="10">
        <f>Genel!A25</f>
        <v>0</v>
      </c>
      <c r="C28" s="10">
        <f>Genel!B25</f>
        <v>0</v>
      </c>
      <c r="D28" s="11">
        <f t="shared" si="0"/>
        <v>0</v>
      </c>
      <c r="E28" s="11">
        <f t="shared" si="1"/>
        <v>0</v>
      </c>
      <c r="F28" s="11">
        <f t="shared" si="2"/>
        <v>0</v>
      </c>
      <c r="G28" s="11">
        <f t="shared" si="3"/>
        <v>0</v>
      </c>
      <c r="H28" s="11">
        <f t="shared" si="4"/>
        <v>0</v>
      </c>
      <c r="I28" s="11">
        <f t="shared" si="5"/>
        <v>0</v>
      </c>
      <c r="J28" s="11">
        <f t="shared" si="6"/>
        <v>0</v>
      </c>
      <c r="K28" s="11">
        <f t="shared" si="7"/>
        <v>0</v>
      </c>
      <c r="L28" s="11">
        <f t="shared" si="8"/>
        <v>0</v>
      </c>
      <c r="M28" s="11">
        <f t="shared" si="9"/>
        <v>0</v>
      </c>
      <c r="N28" s="12">
        <f>Genel!E25</f>
        <v>0</v>
      </c>
      <c r="O28" s="2"/>
    </row>
    <row r="29" spans="1:16" s="4" customFormat="1">
      <c r="A29" s="9">
        <v>25</v>
      </c>
      <c r="B29" s="10">
        <f>Genel!A26</f>
        <v>0</v>
      </c>
      <c r="C29" s="10">
        <f>Genel!B26</f>
        <v>0</v>
      </c>
      <c r="D29" s="11">
        <f t="shared" si="0"/>
        <v>0</v>
      </c>
      <c r="E29" s="11">
        <f t="shared" si="1"/>
        <v>0</v>
      </c>
      <c r="F29" s="11">
        <f t="shared" si="2"/>
        <v>0</v>
      </c>
      <c r="G29" s="11">
        <f t="shared" si="3"/>
        <v>0</v>
      </c>
      <c r="H29" s="11">
        <f t="shared" si="4"/>
        <v>0</v>
      </c>
      <c r="I29" s="11">
        <f t="shared" si="5"/>
        <v>0</v>
      </c>
      <c r="J29" s="11">
        <f t="shared" si="6"/>
        <v>0</v>
      </c>
      <c r="K29" s="11">
        <f t="shared" si="7"/>
        <v>0</v>
      </c>
      <c r="L29" s="11">
        <f t="shared" si="8"/>
        <v>0</v>
      </c>
      <c r="M29" s="11">
        <f t="shared" si="9"/>
        <v>0</v>
      </c>
      <c r="N29" s="12">
        <f>Genel!E26</f>
        <v>0</v>
      </c>
      <c r="O29" s="2"/>
    </row>
    <row r="30" spans="1:16" s="4" customFormat="1">
      <c r="A30" s="9">
        <v>26</v>
      </c>
      <c r="B30" s="10">
        <f>Genel!A27</f>
        <v>0</v>
      </c>
      <c r="C30" s="10">
        <f>Genel!B27</f>
        <v>0</v>
      </c>
      <c r="D30" s="11">
        <f t="shared" si="0"/>
        <v>0</v>
      </c>
      <c r="E30" s="11">
        <f t="shared" si="1"/>
        <v>0</v>
      </c>
      <c r="F30" s="11">
        <f t="shared" si="2"/>
        <v>0</v>
      </c>
      <c r="G30" s="11">
        <f t="shared" si="3"/>
        <v>0</v>
      </c>
      <c r="H30" s="11">
        <f t="shared" si="4"/>
        <v>0</v>
      </c>
      <c r="I30" s="11">
        <f t="shared" si="5"/>
        <v>0</v>
      </c>
      <c r="J30" s="11">
        <f t="shared" si="6"/>
        <v>0</v>
      </c>
      <c r="K30" s="11">
        <f t="shared" si="7"/>
        <v>0</v>
      </c>
      <c r="L30" s="11">
        <f t="shared" si="8"/>
        <v>0</v>
      </c>
      <c r="M30" s="11">
        <f t="shared" si="9"/>
        <v>0</v>
      </c>
      <c r="N30" s="12">
        <f>Genel!E27</f>
        <v>0</v>
      </c>
      <c r="O30" s="2"/>
    </row>
    <row r="31" spans="1:16" s="4" customFormat="1">
      <c r="A31" s="9">
        <v>27</v>
      </c>
      <c r="B31" s="10">
        <f>Genel!A28</f>
        <v>0</v>
      </c>
      <c r="C31" s="10">
        <f>Genel!B28</f>
        <v>0</v>
      </c>
      <c r="D31" s="11">
        <f t="shared" si="0"/>
        <v>0</v>
      </c>
      <c r="E31" s="11">
        <f t="shared" si="1"/>
        <v>0</v>
      </c>
      <c r="F31" s="11">
        <f t="shared" si="2"/>
        <v>0</v>
      </c>
      <c r="G31" s="11">
        <f t="shared" si="3"/>
        <v>0</v>
      </c>
      <c r="H31" s="11">
        <f t="shared" si="4"/>
        <v>0</v>
      </c>
      <c r="I31" s="11">
        <f t="shared" si="5"/>
        <v>0</v>
      </c>
      <c r="J31" s="11">
        <f t="shared" si="6"/>
        <v>0</v>
      </c>
      <c r="K31" s="11">
        <f t="shared" si="7"/>
        <v>0</v>
      </c>
      <c r="L31" s="11">
        <f t="shared" si="8"/>
        <v>0</v>
      </c>
      <c r="M31" s="11">
        <f t="shared" si="9"/>
        <v>0</v>
      </c>
      <c r="N31" s="12">
        <f>Genel!E28</f>
        <v>0</v>
      </c>
      <c r="O31" s="2"/>
    </row>
    <row r="32" spans="1:16" s="4" customFormat="1">
      <c r="A32" s="9">
        <v>28</v>
      </c>
      <c r="B32" s="10">
        <f>Genel!A29</f>
        <v>0</v>
      </c>
      <c r="C32" s="10">
        <f>Genel!B29</f>
        <v>0</v>
      </c>
      <c r="D32" s="11">
        <f t="shared" si="0"/>
        <v>0</v>
      </c>
      <c r="E32" s="11">
        <f t="shared" si="1"/>
        <v>0</v>
      </c>
      <c r="F32" s="11">
        <f t="shared" si="2"/>
        <v>0</v>
      </c>
      <c r="G32" s="11">
        <f t="shared" si="3"/>
        <v>0</v>
      </c>
      <c r="H32" s="11">
        <f t="shared" si="4"/>
        <v>0</v>
      </c>
      <c r="I32" s="11">
        <f t="shared" si="5"/>
        <v>0</v>
      </c>
      <c r="J32" s="11">
        <f t="shared" si="6"/>
        <v>0</v>
      </c>
      <c r="K32" s="11">
        <f t="shared" si="7"/>
        <v>0</v>
      </c>
      <c r="L32" s="11">
        <f t="shared" si="8"/>
        <v>0</v>
      </c>
      <c r="M32" s="11">
        <f t="shared" si="9"/>
        <v>0</v>
      </c>
      <c r="N32" s="12">
        <f>Genel!E29</f>
        <v>0</v>
      </c>
      <c r="O32" s="2"/>
    </row>
    <row r="33" spans="1:15" s="4" customFormat="1">
      <c r="A33" s="9">
        <v>29</v>
      </c>
      <c r="B33" s="10">
        <f>Genel!A30</f>
        <v>0</v>
      </c>
      <c r="C33" s="10">
        <f>Genel!B30</f>
        <v>0</v>
      </c>
      <c r="D33" s="11">
        <f t="shared" si="0"/>
        <v>0</v>
      </c>
      <c r="E33" s="11">
        <f t="shared" si="1"/>
        <v>0</v>
      </c>
      <c r="F33" s="11">
        <f t="shared" si="2"/>
        <v>0</v>
      </c>
      <c r="G33" s="11">
        <f t="shared" si="3"/>
        <v>0</v>
      </c>
      <c r="H33" s="11">
        <f t="shared" si="4"/>
        <v>0</v>
      </c>
      <c r="I33" s="11">
        <f t="shared" si="5"/>
        <v>0</v>
      </c>
      <c r="J33" s="11">
        <f t="shared" si="6"/>
        <v>0</v>
      </c>
      <c r="K33" s="11">
        <f t="shared" si="7"/>
        <v>0</v>
      </c>
      <c r="L33" s="11">
        <f t="shared" si="8"/>
        <v>0</v>
      </c>
      <c r="M33" s="11">
        <f t="shared" si="9"/>
        <v>0</v>
      </c>
      <c r="N33" s="12">
        <f>Genel!E30</f>
        <v>0</v>
      </c>
      <c r="O33" s="2"/>
    </row>
    <row r="34" spans="1:15" s="4" customFormat="1">
      <c r="A34" s="9">
        <v>30</v>
      </c>
      <c r="B34" s="10">
        <f>Genel!A31</f>
        <v>0</v>
      </c>
      <c r="C34" s="10">
        <f>Genel!B31</f>
        <v>0</v>
      </c>
      <c r="D34" s="11">
        <f t="shared" si="0"/>
        <v>0</v>
      </c>
      <c r="E34" s="11">
        <f t="shared" si="1"/>
        <v>0</v>
      </c>
      <c r="F34" s="11">
        <f t="shared" si="2"/>
        <v>0</v>
      </c>
      <c r="G34" s="11">
        <f t="shared" si="3"/>
        <v>0</v>
      </c>
      <c r="H34" s="11">
        <f t="shared" si="4"/>
        <v>0</v>
      </c>
      <c r="I34" s="11">
        <f t="shared" si="5"/>
        <v>0</v>
      </c>
      <c r="J34" s="11">
        <f t="shared" si="6"/>
        <v>0</v>
      </c>
      <c r="K34" s="11">
        <f t="shared" si="7"/>
        <v>0</v>
      </c>
      <c r="L34" s="11">
        <f t="shared" si="8"/>
        <v>0</v>
      </c>
      <c r="M34" s="11">
        <f t="shared" si="9"/>
        <v>0</v>
      </c>
      <c r="N34" s="12">
        <f>Genel!E31</f>
        <v>0</v>
      </c>
      <c r="O34" s="2"/>
    </row>
    <row r="35" spans="1:15" s="4" customFormat="1">
      <c r="A35" s="9">
        <v>31</v>
      </c>
      <c r="B35" s="10">
        <f>Genel!A32</f>
        <v>0</v>
      </c>
      <c r="C35" s="10">
        <f>Genel!B32</f>
        <v>0</v>
      </c>
      <c r="D35" s="11">
        <f t="shared" si="0"/>
        <v>0</v>
      </c>
      <c r="E35" s="11">
        <f t="shared" si="1"/>
        <v>0</v>
      </c>
      <c r="F35" s="11">
        <f t="shared" si="2"/>
        <v>0</v>
      </c>
      <c r="G35" s="11">
        <f t="shared" si="3"/>
        <v>0</v>
      </c>
      <c r="H35" s="11">
        <f t="shared" si="4"/>
        <v>0</v>
      </c>
      <c r="I35" s="11">
        <f t="shared" si="5"/>
        <v>0</v>
      </c>
      <c r="J35" s="11">
        <f t="shared" si="6"/>
        <v>0</v>
      </c>
      <c r="K35" s="11">
        <f t="shared" si="7"/>
        <v>0</v>
      </c>
      <c r="L35" s="11">
        <f t="shared" si="8"/>
        <v>0</v>
      </c>
      <c r="M35" s="11">
        <f t="shared" si="9"/>
        <v>0</v>
      </c>
      <c r="N35" s="12">
        <f>Genel!E32</f>
        <v>0</v>
      </c>
      <c r="O35" s="2"/>
    </row>
    <row r="36" spans="1:15" s="4" customFormat="1">
      <c r="A36" s="9">
        <v>32</v>
      </c>
      <c r="B36" s="10">
        <f>Genel!A33</f>
        <v>0</v>
      </c>
      <c r="C36" s="10">
        <f>Genel!B33</f>
        <v>0</v>
      </c>
      <c r="D36" s="11">
        <f t="shared" si="0"/>
        <v>0</v>
      </c>
      <c r="E36" s="11">
        <f t="shared" si="1"/>
        <v>0</v>
      </c>
      <c r="F36" s="11">
        <f t="shared" si="2"/>
        <v>0</v>
      </c>
      <c r="G36" s="11">
        <f t="shared" si="3"/>
        <v>0</v>
      </c>
      <c r="H36" s="11">
        <f t="shared" si="4"/>
        <v>0</v>
      </c>
      <c r="I36" s="11">
        <f t="shared" si="5"/>
        <v>0</v>
      </c>
      <c r="J36" s="11">
        <f t="shared" si="6"/>
        <v>0</v>
      </c>
      <c r="K36" s="11">
        <f t="shared" si="7"/>
        <v>0</v>
      </c>
      <c r="L36" s="11">
        <f t="shared" si="8"/>
        <v>0</v>
      </c>
      <c r="M36" s="11">
        <f t="shared" si="9"/>
        <v>0</v>
      </c>
      <c r="N36" s="12">
        <f>Genel!E33</f>
        <v>0</v>
      </c>
      <c r="O36" s="2"/>
    </row>
    <row r="37" spans="1:15" s="4" customFormat="1">
      <c r="A37" s="9">
        <v>33</v>
      </c>
      <c r="B37" s="10">
        <f>Genel!A34</f>
        <v>0</v>
      </c>
      <c r="C37" s="10">
        <f>Genel!B34</f>
        <v>0</v>
      </c>
      <c r="D37" s="11">
        <f t="shared" si="0"/>
        <v>0</v>
      </c>
      <c r="E37" s="11">
        <f t="shared" si="1"/>
        <v>0</v>
      </c>
      <c r="F37" s="11">
        <f t="shared" si="2"/>
        <v>0</v>
      </c>
      <c r="G37" s="11">
        <f t="shared" si="3"/>
        <v>0</v>
      </c>
      <c r="H37" s="11">
        <f t="shared" si="4"/>
        <v>0</v>
      </c>
      <c r="I37" s="11">
        <f t="shared" si="5"/>
        <v>0</v>
      </c>
      <c r="J37" s="11">
        <f t="shared" si="6"/>
        <v>0</v>
      </c>
      <c r="K37" s="11">
        <f t="shared" si="7"/>
        <v>0</v>
      </c>
      <c r="L37" s="11">
        <f t="shared" si="8"/>
        <v>0</v>
      </c>
      <c r="M37" s="11">
        <f t="shared" si="9"/>
        <v>0</v>
      </c>
      <c r="N37" s="12">
        <f>Genel!E34</f>
        <v>0</v>
      </c>
      <c r="O37" s="2"/>
    </row>
    <row r="38" spans="1:15" s="4" customFormat="1">
      <c r="A38" s="9">
        <v>34</v>
      </c>
      <c r="B38" s="10">
        <f>Genel!A35</f>
        <v>0</v>
      </c>
      <c r="C38" s="10">
        <f>Genel!B35</f>
        <v>0</v>
      </c>
      <c r="D38" s="11">
        <f t="shared" si="0"/>
        <v>0</v>
      </c>
      <c r="E38" s="11">
        <f t="shared" si="1"/>
        <v>0</v>
      </c>
      <c r="F38" s="11">
        <f t="shared" si="2"/>
        <v>0</v>
      </c>
      <c r="G38" s="11">
        <f t="shared" si="3"/>
        <v>0</v>
      </c>
      <c r="H38" s="11">
        <f t="shared" si="4"/>
        <v>0</v>
      </c>
      <c r="I38" s="11">
        <f t="shared" si="5"/>
        <v>0</v>
      </c>
      <c r="J38" s="11">
        <f t="shared" si="6"/>
        <v>0</v>
      </c>
      <c r="K38" s="11">
        <f t="shared" si="7"/>
        <v>0</v>
      </c>
      <c r="L38" s="11">
        <f t="shared" si="8"/>
        <v>0</v>
      </c>
      <c r="M38" s="11">
        <f t="shared" si="9"/>
        <v>0</v>
      </c>
      <c r="N38" s="12">
        <f>Genel!E35</f>
        <v>0</v>
      </c>
      <c r="O38" s="2"/>
    </row>
    <row r="39" spans="1:15" s="4" customFormat="1">
      <c r="A39" s="9">
        <v>35</v>
      </c>
      <c r="B39" s="10">
        <f>Genel!A36</f>
        <v>0</v>
      </c>
      <c r="C39" s="10">
        <f>Genel!B36</f>
        <v>0</v>
      </c>
      <c r="D39" s="11">
        <f t="shared" si="0"/>
        <v>0</v>
      </c>
      <c r="E39" s="11">
        <f t="shared" si="1"/>
        <v>0</v>
      </c>
      <c r="F39" s="11">
        <f t="shared" si="2"/>
        <v>0</v>
      </c>
      <c r="G39" s="11">
        <f t="shared" si="3"/>
        <v>0</v>
      </c>
      <c r="H39" s="11">
        <f t="shared" si="4"/>
        <v>0</v>
      </c>
      <c r="I39" s="11">
        <f t="shared" si="5"/>
        <v>0</v>
      </c>
      <c r="J39" s="11">
        <f t="shared" si="6"/>
        <v>0</v>
      </c>
      <c r="K39" s="11">
        <f t="shared" si="7"/>
        <v>0</v>
      </c>
      <c r="L39" s="11">
        <f t="shared" si="8"/>
        <v>0</v>
      </c>
      <c r="M39" s="11">
        <f t="shared" si="9"/>
        <v>0</v>
      </c>
      <c r="N39" s="12">
        <f>Genel!E36</f>
        <v>0</v>
      </c>
      <c r="O39" s="2"/>
    </row>
    <row r="40" spans="1:15" s="4" customFormat="1">
      <c r="A40" s="9">
        <v>36</v>
      </c>
      <c r="B40" s="10">
        <f>Genel!A37</f>
        <v>0</v>
      </c>
      <c r="C40" s="10">
        <f>Genel!B37</f>
        <v>0</v>
      </c>
      <c r="D40" s="11">
        <f t="shared" si="0"/>
        <v>0</v>
      </c>
      <c r="E40" s="11">
        <f t="shared" si="1"/>
        <v>0</v>
      </c>
      <c r="F40" s="11">
        <f t="shared" si="2"/>
        <v>0</v>
      </c>
      <c r="G40" s="11">
        <f t="shared" si="3"/>
        <v>0</v>
      </c>
      <c r="H40" s="11">
        <f t="shared" si="4"/>
        <v>0</v>
      </c>
      <c r="I40" s="11">
        <f t="shared" si="5"/>
        <v>0</v>
      </c>
      <c r="J40" s="11">
        <f t="shared" si="6"/>
        <v>0</v>
      </c>
      <c r="K40" s="11">
        <f t="shared" si="7"/>
        <v>0</v>
      </c>
      <c r="L40" s="11">
        <f t="shared" si="8"/>
        <v>0</v>
      </c>
      <c r="M40" s="11">
        <f t="shared" si="9"/>
        <v>0</v>
      </c>
      <c r="N40" s="12">
        <f>Genel!E37</f>
        <v>0</v>
      </c>
      <c r="O40" s="2"/>
    </row>
    <row r="41" spans="1:15" s="4" customFormat="1">
      <c r="A41" s="9">
        <v>37</v>
      </c>
      <c r="B41" s="10">
        <f>Genel!A38</f>
        <v>0</v>
      </c>
      <c r="C41" s="10">
        <f>Genel!B38</f>
        <v>0</v>
      </c>
      <c r="D41" s="11">
        <f t="shared" si="0"/>
        <v>0</v>
      </c>
      <c r="E41" s="11">
        <f t="shared" si="1"/>
        <v>0</v>
      </c>
      <c r="F41" s="11">
        <f t="shared" si="2"/>
        <v>0</v>
      </c>
      <c r="G41" s="11">
        <f t="shared" si="3"/>
        <v>0</v>
      </c>
      <c r="H41" s="11">
        <f t="shared" si="4"/>
        <v>0</v>
      </c>
      <c r="I41" s="11">
        <f t="shared" si="5"/>
        <v>0</v>
      </c>
      <c r="J41" s="11">
        <f t="shared" si="6"/>
        <v>0</v>
      </c>
      <c r="K41" s="11">
        <f t="shared" si="7"/>
        <v>0</v>
      </c>
      <c r="L41" s="11">
        <f t="shared" si="8"/>
        <v>0</v>
      </c>
      <c r="M41" s="11">
        <f t="shared" si="9"/>
        <v>0</v>
      </c>
      <c r="N41" s="12">
        <f>Genel!E38</f>
        <v>0</v>
      </c>
      <c r="O41" s="2"/>
    </row>
    <row r="42" spans="1:15" s="4" customFormat="1">
      <c r="A42" s="9">
        <v>38</v>
      </c>
      <c r="B42" s="10">
        <f>Genel!A39</f>
        <v>0</v>
      </c>
      <c r="C42" s="10">
        <f>Genel!B39</f>
        <v>0</v>
      </c>
      <c r="D42" s="11">
        <f t="shared" si="0"/>
        <v>0</v>
      </c>
      <c r="E42" s="11">
        <f t="shared" si="1"/>
        <v>0</v>
      </c>
      <c r="F42" s="11">
        <f t="shared" si="2"/>
        <v>0</v>
      </c>
      <c r="G42" s="11">
        <f t="shared" si="3"/>
        <v>0</v>
      </c>
      <c r="H42" s="11">
        <f t="shared" si="4"/>
        <v>0</v>
      </c>
      <c r="I42" s="11">
        <f t="shared" si="5"/>
        <v>0</v>
      </c>
      <c r="J42" s="11">
        <f t="shared" si="6"/>
        <v>0</v>
      </c>
      <c r="K42" s="11">
        <f t="shared" si="7"/>
        <v>0</v>
      </c>
      <c r="L42" s="11">
        <f t="shared" si="8"/>
        <v>0</v>
      </c>
      <c r="M42" s="11">
        <f t="shared" si="9"/>
        <v>0</v>
      </c>
      <c r="N42" s="12">
        <f>Genel!E39</f>
        <v>0</v>
      </c>
      <c r="O42" s="2"/>
    </row>
    <row r="43" spans="1:15" s="4" customFormat="1">
      <c r="A43" s="9">
        <v>39</v>
      </c>
      <c r="B43" s="10">
        <f>Genel!A40</f>
        <v>0</v>
      </c>
      <c r="C43" s="10">
        <f>Genel!B40</f>
        <v>0</v>
      </c>
      <c r="D43" s="11">
        <f t="shared" si="0"/>
        <v>0</v>
      </c>
      <c r="E43" s="11">
        <f t="shared" si="1"/>
        <v>0</v>
      </c>
      <c r="F43" s="11">
        <f t="shared" si="2"/>
        <v>0</v>
      </c>
      <c r="G43" s="11">
        <f t="shared" si="3"/>
        <v>0</v>
      </c>
      <c r="H43" s="11">
        <f t="shared" si="4"/>
        <v>0</v>
      </c>
      <c r="I43" s="11">
        <f t="shared" si="5"/>
        <v>0</v>
      </c>
      <c r="J43" s="11">
        <f t="shared" si="6"/>
        <v>0</v>
      </c>
      <c r="K43" s="11">
        <f t="shared" si="7"/>
        <v>0</v>
      </c>
      <c r="L43" s="11">
        <f t="shared" si="8"/>
        <v>0</v>
      </c>
      <c r="M43" s="11">
        <f t="shared" si="9"/>
        <v>0</v>
      </c>
      <c r="N43" s="12">
        <f>Genel!E40</f>
        <v>0</v>
      </c>
      <c r="O43" s="2"/>
    </row>
    <row r="44" spans="1:15" s="4" customFormat="1">
      <c r="A44" s="9">
        <v>40</v>
      </c>
      <c r="B44" s="10">
        <f>Genel!A41</f>
        <v>0</v>
      </c>
      <c r="C44" s="10">
        <f>Genel!B41</f>
        <v>0</v>
      </c>
      <c r="D44" s="11">
        <f t="shared" si="0"/>
        <v>0</v>
      </c>
      <c r="E44" s="11">
        <f t="shared" si="1"/>
        <v>0</v>
      </c>
      <c r="F44" s="11">
        <f t="shared" si="2"/>
        <v>0</v>
      </c>
      <c r="G44" s="11">
        <f t="shared" si="3"/>
        <v>0</v>
      </c>
      <c r="H44" s="11">
        <f t="shared" si="4"/>
        <v>0</v>
      </c>
      <c r="I44" s="11">
        <f t="shared" si="5"/>
        <v>0</v>
      </c>
      <c r="J44" s="11">
        <f t="shared" si="6"/>
        <v>0</v>
      </c>
      <c r="K44" s="11">
        <f t="shared" si="7"/>
        <v>0</v>
      </c>
      <c r="L44" s="11">
        <f t="shared" si="8"/>
        <v>0</v>
      </c>
      <c r="M44" s="11">
        <f t="shared" si="9"/>
        <v>0</v>
      </c>
      <c r="N44" s="12">
        <f>Genel!E41</f>
        <v>0</v>
      </c>
      <c r="O44" s="2"/>
    </row>
    <row r="45" spans="1:15" s="4" customFormat="1">
      <c r="A45" s="9">
        <v>41</v>
      </c>
      <c r="B45" s="10">
        <f>Genel!A42</f>
        <v>0</v>
      </c>
      <c r="C45" s="10">
        <f>Genel!B42</f>
        <v>0</v>
      </c>
      <c r="D45" s="11">
        <f t="shared" si="0"/>
        <v>0</v>
      </c>
      <c r="E45" s="11">
        <f t="shared" si="1"/>
        <v>0</v>
      </c>
      <c r="F45" s="11">
        <f t="shared" si="2"/>
        <v>0</v>
      </c>
      <c r="G45" s="11">
        <f t="shared" si="3"/>
        <v>0</v>
      </c>
      <c r="H45" s="11">
        <f t="shared" si="4"/>
        <v>0</v>
      </c>
      <c r="I45" s="11">
        <f t="shared" si="5"/>
        <v>0</v>
      </c>
      <c r="J45" s="11">
        <f t="shared" si="6"/>
        <v>0</v>
      </c>
      <c r="K45" s="11">
        <f t="shared" si="7"/>
        <v>0</v>
      </c>
      <c r="L45" s="11">
        <f t="shared" si="8"/>
        <v>0</v>
      </c>
      <c r="M45" s="11">
        <f t="shared" si="9"/>
        <v>0</v>
      </c>
      <c r="N45" s="12">
        <f>Genel!E42</f>
        <v>0</v>
      </c>
      <c r="O45" s="2"/>
    </row>
    <row r="46" spans="1:15" s="4" customFormat="1">
      <c r="A46" s="9">
        <v>42</v>
      </c>
      <c r="B46" s="10">
        <f>Genel!A43</f>
        <v>0</v>
      </c>
      <c r="C46" s="10">
        <f>Genel!B43</f>
        <v>0</v>
      </c>
      <c r="D46" s="11">
        <f t="shared" si="0"/>
        <v>0</v>
      </c>
      <c r="E46" s="11">
        <f t="shared" si="1"/>
        <v>0</v>
      </c>
      <c r="F46" s="11">
        <f t="shared" si="2"/>
        <v>0</v>
      </c>
      <c r="G46" s="11">
        <f t="shared" si="3"/>
        <v>0</v>
      </c>
      <c r="H46" s="11">
        <f t="shared" si="4"/>
        <v>0</v>
      </c>
      <c r="I46" s="11">
        <f t="shared" si="5"/>
        <v>0</v>
      </c>
      <c r="J46" s="11">
        <f t="shared" si="6"/>
        <v>0</v>
      </c>
      <c r="K46" s="11">
        <f t="shared" si="7"/>
        <v>0</v>
      </c>
      <c r="L46" s="11">
        <f t="shared" si="8"/>
        <v>0</v>
      </c>
      <c r="M46" s="11">
        <f t="shared" si="9"/>
        <v>0</v>
      </c>
      <c r="N46" s="12">
        <f>Genel!E43</f>
        <v>0</v>
      </c>
      <c r="O46" s="2"/>
    </row>
    <row r="47" spans="1:15" s="4" customFormat="1">
      <c r="A47" s="9">
        <v>43</v>
      </c>
      <c r="B47" s="10">
        <f>Genel!A44</f>
        <v>0</v>
      </c>
      <c r="C47" s="10">
        <f>Genel!B44</f>
        <v>0</v>
      </c>
      <c r="D47" s="11">
        <f t="shared" si="0"/>
        <v>0</v>
      </c>
      <c r="E47" s="11">
        <f t="shared" si="1"/>
        <v>0</v>
      </c>
      <c r="F47" s="11">
        <f t="shared" si="2"/>
        <v>0</v>
      </c>
      <c r="G47" s="11">
        <f t="shared" si="3"/>
        <v>0</v>
      </c>
      <c r="H47" s="11">
        <f t="shared" si="4"/>
        <v>0</v>
      </c>
      <c r="I47" s="11">
        <f t="shared" si="5"/>
        <v>0</v>
      </c>
      <c r="J47" s="11">
        <f t="shared" si="6"/>
        <v>0</v>
      </c>
      <c r="K47" s="11">
        <f t="shared" si="7"/>
        <v>0</v>
      </c>
      <c r="L47" s="11">
        <f t="shared" si="8"/>
        <v>0</v>
      </c>
      <c r="M47" s="11">
        <f t="shared" si="9"/>
        <v>0</v>
      </c>
      <c r="N47" s="12">
        <f>Genel!E44</f>
        <v>0</v>
      </c>
      <c r="O47" s="2"/>
    </row>
    <row r="48" spans="1:15" s="4" customFormat="1">
      <c r="A48" s="9">
        <v>44</v>
      </c>
      <c r="B48" s="10">
        <f>Genel!A45</f>
        <v>0</v>
      </c>
      <c r="C48" s="10">
        <f>Genel!B45</f>
        <v>0</v>
      </c>
      <c r="D48" s="11">
        <f t="shared" si="0"/>
        <v>0</v>
      </c>
      <c r="E48" s="11">
        <f t="shared" si="1"/>
        <v>0</v>
      </c>
      <c r="F48" s="11">
        <f t="shared" si="2"/>
        <v>0</v>
      </c>
      <c r="G48" s="11">
        <f t="shared" si="3"/>
        <v>0</v>
      </c>
      <c r="H48" s="11">
        <f t="shared" si="4"/>
        <v>0</v>
      </c>
      <c r="I48" s="11">
        <f t="shared" si="5"/>
        <v>0</v>
      </c>
      <c r="J48" s="11">
        <f t="shared" si="6"/>
        <v>0</v>
      </c>
      <c r="K48" s="11">
        <f t="shared" si="7"/>
        <v>0</v>
      </c>
      <c r="L48" s="11">
        <f t="shared" si="8"/>
        <v>0</v>
      </c>
      <c r="M48" s="11">
        <f t="shared" si="9"/>
        <v>0</v>
      </c>
      <c r="N48" s="12">
        <f>Genel!E45</f>
        <v>0</v>
      </c>
      <c r="O48" s="2"/>
    </row>
    <row r="49" spans="1:15" s="4" customFormat="1">
      <c r="A49" s="9">
        <v>45</v>
      </c>
      <c r="B49" s="10">
        <f>Genel!A46</f>
        <v>0</v>
      </c>
      <c r="C49" s="10">
        <f>Genel!B46</f>
        <v>0</v>
      </c>
      <c r="D49" s="11">
        <f t="shared" si="0"/>
        <v>0</v>
      </c>
      <c r="E49" s="11">
        <f t="shared" si="1"/>
        <v>0</v>
      </c>
      <c r="F49" s="11">
        <f t="shared" si="2"/>
        <v>0</v>
      </c>
      <c r="G49" s="11">
        <f t="shared" si="3"/>
        <v>0</v>
      </c>
      <c r="H49" s="11">
        <f t="shared" si="4"/>
        <v>0</v>
      </c>
      <c r="I49" s="11">
        <f t="shared" si="5"/>
        <v>0</v>
      </c>
      <c r="J49" s="11">
        <f t="shared" si="6"/>
        <v>0</v>
      </c>
      <c r="K49" s="11">
        <f t="shared" si="7"/>
        <v>0</v>
      </c>
      <c r="L49" s="11">
        <f t="shared" si="8"/>
        <v>0</v>
      </c>
      <c r="M49" s="11">
        <f t="shared" si="9"/>
        <v>0</v>
      </c>
      <c r="N49" s="12">
        <f>Genel!E46</f>
        <v>0</v>
      </c>
      <c r="O49" s="2"/>
    </row>
    <row r="50" spans="1:15" s="4" customFormat="1">
      <c r="A50" s="9">
        <v>46</v>
      </c>
      <c r="B50" s="10">
        <f>Genel!A47</f>
        <v>0</v>
      </c>
      <c r="C50" s="10">
        <f>Genel!B47</f>
        <v>0</v>
      </c>
      <c r="D50" s="11">
        <f t="shared" si="0"/>
        <v>0</v>
      </c>
      <c r="E50" s="11">
        <f t="shared" si="1"/>
        <v>0</v>
      </c>
      <c r="F50" s="11">
        <f t="shared" si="2"/>
        <v>0</v>
      </c>
      <c r="G50" s="11">
        <f t="shared" si="3"/>
        <v>0</v>
      </c>
      <c r="H50" s="11">
        <f t="shared" si="4"/>
        <v>0</v>
      </c>
      <c r="I50" s="11">
        <f t="shared" si="5"/>
        <v>0</v>
      </c>
      <c r="J50" s="11">
        <f t="shared" si="6"/>
        <v>0</v>
      </c>
      <c r="K50" s="11">
        <f t="shared" si="7"/>
        <v>0</v>
      </c>
      <c r="L50" s="11">
        <f t="shared" si="8"/>
        <v>0</v>
      </c>
      <c r="M50" s="11">
        <f t="shared" si="9"/>
        <v>0</v>
      </c>
      <c r="N50" s="12">
        <f>Genel!E47</f>
        <v>0</v>
      </c>
      <c r="O50" s="2"/>
    </row>
    <row r="51" spans="1:15" s="4" customFormat="1">
      <c r="A51" s="9">
        <v>47</v>
      </c>
      <c r="B51" s="10">
        <f>Genel!A48</f>
        <v>0</v>
      </c>
      <c r="C51" s="10">
        <f>Genel!B48</f>
        <v>0</v>
      </c>
      <c r="D51" s="11">
        <f t="shared" si="0"/>
        <v>0</v>
      </c>
      <c r="E51" s="11">
        <f t="shared" si="1"/>
        <v>0</v>
      </c>
      <c r="F51" s="11">
        <f t="shared" si="2"/>
        <v>0</v>
      </c>
      <c r="G51" s="11">
        <f t="shared" si="3"/>
        <v>0</v>
      </c>
      <c r="H51" s="11">
        <f t="shared" si="4"/>
        <v>0</v>
      </c>
      <c r="I51" s="11">
        <f t="shared" si="5"/>
        <v>0</v>
      </c>
      <c r="J51" s="11">
        <f t="shared" si="6"/>
        <v>0</v>
      </c>
      <c r="K51" s="11">
        <f t="shared" si="7"/>
        <v>0</v>
      </c>
      <c r="L51" s="11">
        <f t="shared" si="8"/>
        <v>0</v>
      </c>
      <c r="M51" s="11">
        <f t="shared" si="9"/>
        <v>0</v>
      </c>
      <c r="N51" s="12">
        <f>Genel!E48</f>
        <v>0</v>
      </c>
      <c r="O51" s="2"/>
    </row>
    <row r="52" spans="1:15" s="4" customFormat="1">
      <c r="A52" s="9">
        <v>48</v>
      </c>
      <c r="B52" s="10">
        <f>Genel!A49</f>
        <v>0</v>
      </c>
      <c r="C52" s="10">
        <f>Genel!B49</f>
        <v>0</v>
      </c>
      <c r="D52" s="11">
        <f t="shared" si="0"/>
        <v>0</v>
      </c>
      <c r="E52" s="11">
        <f t="shared" si="1"/>
        <v>0</v>
      </c>
      <c r="F52" s="11">
        <f t="shared" si="2"/>
        <v>0</v>
      </c>
      <c r="G52" s="11">
        <f t="shared" si="3"/>
        <v>0</v>
      </c>
      <c r="H52" s="11">
        <f t="shared" si="4"/>
        <v>0</v>
      </c>
      <c r="I52" s="11">
        <f t="shared" si="5"/>
        <v>0</v>
      </c>
      <c r="J52" s="11">
        <f t="shared" si="6"/>
        <v>0</v>
      </c>
      <c r="K52" s="11">
        <f t="shared" si="7"/>
        <v>0</v>
      </c>
      <c r="L52" s="11">
        <f t="shared" si="8"/>
        <v>0</v>
      </c>
      <c r="M52" s="11">
        <f t="shared" si="9"/>
        <v>0</v>
      </c>
      <c r="N52" s="12">
        <f>Genel!E49</f>
        <v>0</v>
      </c>
      <c r="O52" s="2"/>
    </row>
    <row r="53" spans="1:15" s="4" customFormat="1">
      <c r="A53" s="9">
        <v>49</v>
      </c>
      <c r="B53" s="10">
        <f>Genel!A50</f>
        <v>0</v>
      </c>
      <c r="C53" s="10">
        <f>Genel!B50</f>
        <v>0</v>
      </c>
      <c r="D53" s="11">
        <f t="shared" si="0"/>
        <v>0</v>
      </c>
      <c r="E53" s="11">
        <f t="shared" si="1"/>
        <v>0</v>
      </c>
      <c r="F53" s="11">
        <f t="shared" si="2"/>
        <v>0</v>
      </c>
      <c r="G53" s="11">
        <f t="shared" si="3"/>
        <v>0</v>
      </c>
      <c r="H53" s="11">
        <f t="shared" si="4"/>
        <v>0</v>
      </c>
      <c r="I53" s="11">
        <f t="shared" si="5"/>
        <v>0</v>
      </c>
      <c r="J53" s="11">
        <f t="shared" si="6"/>
        <v>0</v>
      </c>
      <c r="K53" s="11">
        <f t="shared" si="7"/>
        <v>0</v>
      </c>
      <c r="L53" s="11">
        <f t="shared" si="8"/>
        <v>0</v>
      </c>
      <c r="M53" s="11">
        <f t="shared" si="9"/>
        <v>0</v>
      </c>
      <c r="N53" s="12">
        <f>Genel!E50</f>
        <v>0</v>
      </c>
      <c r="O53" s="2"/>
    </row>
    <row r="54" spans="1:15" s="4" customFormat="1">
      <c r="A54" s="9">
        <v>50</v>
      </c>
      <c r="B54" s="10">
        <f>Genel!A51</f>
        <v>0</v>
      </c>
      <c r="C54" s="10">
        <f>Genel!B51</f>
        <v>0</v>
      </c>
      <c r="D54" s="11">
        <f t="shared" si="0"/>
        <v>0</v>
      </c>
      <c r="E54" s="11">
        <f t="shared" si="1"/>
        <v>0</v>
      </c>
      <c r="F54" s="11">
        <f t="shared" si="2"/>
        <v>0</v>
      </c>
      <c r="G54" s="11">
        <f t="shared" si="3"/>
        <v>0</v>
      </c>
      <c r="H54" s="11">
        <f t="shared" si="4"/>
        <v>0</v>
      </c>
      <c r="I54" s="11">
        <f t="shared" si="5"/>
        <v>0</v>
      </c>
      <c r="J54" s="11">
        <f t="shared" si="6"/>
        <v>0</v>
      </c>
      <c r="K54" s="11">
        <f t="shared" si="7"/>
        <v>0</v>
      </c>
      <c r="L54" s="11">
        <f t="shared" si="8"/>
        <v>0</v>
      </c>
      <c r="M54" s="11">
        <f t="shared" si="9"/>
        <v>0</v>
      </c>
      <c r="N54" s="12">
        <f>Genel!E51</f>
        <v>0</v>
      </c>
      <c r="O54" s="2"/>
    </row>
    <row r="55" spans="1:15" s="4" customFormat="1" hidden="1">
      <c r="A55" s="9">
        <v>51</v>
      </c>
      <c r="B55" s="10">
        <f>Genel!A52</f>
        <v>0</v>
      </c>
      <c r="C55" s="10">
        <f>Genel!B52</f>
        <v>0</v>
      </c>
      <c r="D55" s="11">
        <f t="shared" ref="D6:D55" si="10">($N55-MOD($N55,10))/10+IF(MOD($N55,10)&gt;0,1,0)</f>
        <v>0</v>
      </c>
      <c r="E55" s="11">
        <f t="shared" ref="E6:E55" si="11">($N55-MOD($N55,10))/10+IF(MOD($N55,10)&gt;1,1,0)</f>
        <v>0</v>
      </c>
      <c r="F55" s="11">
        <f t="shared" ref="F6:F55" si="12">($N55-MOD($N55,10))/10+IF(MOD($N55,10)&gt;2,1,0)</f>
        <v>0</v>
      </c>
      <c r="G55" s="11">
        <f t="shared" ref="G6:G55" si="13">($N55-MOD($N55,10))/10+IF(MOD($N55,10)&gt;3,1,0)</f>
        <v>0</v>
      </c>
      <c r="H55" s="11">
        <f t="shared" ref="H6:H55" si="14">($N55-MOD($N55,10))/10+IF(MOD($N55,10)&gt;4,1,0)</f>
        <v>0</v>
      </c>
      <c r="I55" s="11">
        <f t="shared" ref="I6:I55" si="15">($N55-MOD($N55,10))/10+IF(MOD($N55,10)&gt;5,1,0)</f>
        <v>0</v>
      </c>
      <c r="J55" s="11">
        <f t="shared" ref="J6:J55" si="16">($N55-MOD($N55,10))/10+IF(MOD($N55,10)&gt;6,1,0)</f>
        <v>0</v>
      </c>
      <c r="K55" s="11">
        <f t="shared" ref="K6:K55" si="17">($N55-MOD($N55,10))/10+IF(MOD($N55,10)&gt;7,1,0)</f>
        <v>0</v>
      </c>
      <c r="L55" s="11">
        <f t="shared" ref="L6:L55" si="18">($N55-MOD($N55,10))/10+IF(MOD($N55,10)&gt;8,1,0)</f>
        <v>0</v>
      </c>
      <c r="M55" s="11">
        <f t="shared" ref="M6:M55" si="19">($N55-MOD($N55,10))/10+IF(MOD($N55,10)&gt;9,1,0)</f>
        <v>0</v>
      </c>
      <c r="N55" s="12">
        <f>Genel!H52</f>
        <v>0</v>
      </c>
      <c r="O55" s="2"/>
    </row>
    <row r="56" spans="1:15" s="4" customFormat="1" ht="6" customHeight="1">
      <c r="A56" s="96"/>
      <c r="B56" s="96"/>
      <c r="C56" s="96"/>
      <c r="D56" s="96"/>
      <c r="E56" s="96"/>
      <c r="F56" s="96"/>
      <c r="G56" s="96"/>
      <c r="H56" s="96"/>
      <c r="I56" s="96"/>
      <c r="J56" s="96"/>
      <c r="K56" s="96"/>
      <c r="L56" s="96"/>
      <c r="M56" s="96"/>
      <c r="N56" s="14"/>
      <c r="O56" s="2"/>
    </row>
    <row r="57" spans="1:15" s="4" customFormat="1" ht="17.25" hidden="1" customHeight="1">
      <c r="A57" s="96"/>
      <c r="B57" s="96"/>
      <c r="C57" s="96"/>
      <c r="D57" s="96"/>
      <c r="E57" s="96"/>
      <c r="F57" s="96"/>
      <c r="G57" s="96"/>
      <c r="H57" s="96"/>
      <c r="I57" s="96"/>
      <c r="J57" s="96"/>
      <c r="K57" s="96"/>
      <c r="L57" s="96"/>
      <c r="M57" s="96"/>
      <c r="N57" s="14"/>
      <c r="O57" s="2"/>
    </row>
    <row r="58" spans="1:15" s="4" customFormat="1">
      <c r="A58" s="96"/>
      <c r="B58" s="97"/>
      <c r="C58" s="16"/>
      <c r="D58" s="17"/>
      <c r="E58" s="17"/>
      <c r="F58" s="17"/>
      <c r="G58" s="17"/>
      <c r="H58" s="17"/>
      <c r="I58" s="17"/>
      <c r="J58" s="17"/>
      <c r="K58" s="17"/>
      <c r="L58" s="96" t="str">
        <f>Genel!S7</f>
        <v>Mustafa ERGÜL</v>
      </c>
      <c r="M58" s="17"/>
      <c r="N58" s="14"/>
      <c r="O58" s="2"/>
    </row>
    <row r="59" spans="1:15" s="4" customFormat="1">
      <c r="A59" s="96"/>
      <c r="B59" s="96"/>
      <c r="C59" s="96"/>
      <c r="D59" s="96"/>
      <c r="E59" s="96"/>
      <c r="F59" s="96"/>
      <c r="G59" s="96"/>
      <c r="H59" s="96"/>
      <c r="I59" s="96"/>
      <c r="J59" s="96"/>
      <c r="K59" s="17"/>
      <c r="L59" s="97" t="str">
        <f>Genel!S8</f>
        <v>Matematik Öğretmeni</v>
      </c>
      <c r="M59" s="17"/>
      <c r="N59" s="14"/>
      <c r="O59" s="2"/>
    </row>
    <row r="60" spans="1:15" s="4" customFormat="1">
      <c r="A60" s="16"/>
      <c r="B60" s="16"/>
      <c r="C60" s="16"/>
      <c r="D60" s="17"/>
      <c r="E60" s="17"/>
      <c r="F60" s="17"/>
      <c r="G60" s="17"/>
      <c r="H60" s="17"/>
      <c r="I60" s="17"/>
      <c r="J60" s="17"/>
      <c r="K60" s="17"/>
      <c r="L60" s="17"/>
      <c r="M60" s="17"/>
      <c r="N60" s="18"/>
      <c r="O60" s="16"/>
    </row>
    <row r="61" spans="1:15" s="4" customFormat="1">
      <c r="A61" s="16"/>
      <c r="B61" s="16"/>
      <c r="C61" s="16"/>
      <c r="D61" s="17"/>
      <c r="E61" s="17"/>
      <c r="F61" s="17"/>
      <c r="G61" s="17"/>
      <c r="H61" s="17"/>
      <c r="I61" s="17"/>
      <c r="J61" s="17"/>
      <c r="K61" s="17"/>
      <c r="L61" s="17"/>
      <c r="M61" s="17"/>
      <c r="N61" s="18"/>
      <c r="O61" s="16"/>
    </row>
    <row r="62" spans="1:15" s="4" customFormat="1">
      <c r="A62" s="16"/>
      <c r="B62" s="16"/>
      <c r="C62" s="16"/>
      <c r="D62" s="17"/>
      <c r="E62" s="17"/>
      <c r="F62" s="17"/>
      <c r="G62" s="17"/>
      <c r="H62" s="17"/>
      <c r="I62" s="17"/>
      <c r="J62" s="17"/>
      <c r="K62" s="17"/>
      <c r="L62" s="17"/>
      <c r="M62" s="17"/>
      <c r="N62" s="18"/>
      <c r="O62" s="16"/>
    </row>
    <row r="63" spans="1:15" s="4" customFormat="1">
      <c r="A63" s="16"/>
      <c r="B63" s="16"/>
      <c r="C63" s="16"/>
      <c r="D63" s="17"/>
      <c r="E63" s="17"/>
      <c r="F63" s="17"/>
      <c r="G63" s="17"/>
      <c r="H63" s="17"/>
      <c r="I63" s="17"/>
      <c r="J63" s="17"/>
      <c r="K63" s="17"/>
      <c r="L63" s="17"/>
      <c r="M63" s="17"/>
      <c r="N63" s="18"/>
      <c r="O63" s="16"/>
    </row>
    <row r="64" spans="1:15" s="4" customFormat="1">
      <c r="A64" s="16"/>
      <c r="B64" s="16"/>
      <c r="C64" s="16"/>
      <c r="D64" s="17"/>
      <c r="E64" s="17"/>
      <c r="F64" s="17"/>
      <c r="G64" s="17"/>
      <c r="H64" s="17"/>
      <c r="I64" s="17"/>
      <c r="J64" s="17"/>
      <c r="K64" s="17"/>
      <c r="L64" s="17"/>
      <c r="M64" s="17"/>
      <c r="N64" s="18"/>
      <c r="O64" s="16"/>
    </row>
    <row r="65" spans="1:15" s="4" customFormat="1">
      <c r="A65" s="16"/>
      <c r="B65" s="16"/>
      <c r="C65" s="16"/>
      <c r="D65" s="17"/>
      <c r="E65" s="17"/>
      <c r="F65" s="17"/>
      <c r="G65" s="17"/>
      <c r="H65" s="17"/>
      <c r="I65" s="17"/>
      <c r="J65" s="17"/>
      <c r="K65" s="17"/>
      <c r="L65" s="17"/>
      <c r="M65" s="17"/>
      <c r="N65" s="18"/>
      <c r="O65" s="16"/>
    </row>
  </sheetData>
  <mergeCells count="3">
    <mergeCell ref="A2:N2"/>
    <mergeCell ref="A3:N3"/>
    <mergeCell ref="A1:N1"/>
  </mergeCells>
  <phoneticPr fontId="15" type="noConversion"/>
  <pageMargins left="0.39370078740157483" right="0.23622047244094491" top="0.38" bottom="0.2" header="0.12" footer="0.13"/>
  <pageSetup paperSize="9" scale="80" orientation="portrait" r:id="rId1"/>
</worksheet>
</file>

<file path=xl/worksheets/sheet6.xml><?xml version="1.0" encoding="utf-8"?>
<worksheet xmlns="http://schemas.openxmlformats.org/spreadsheetml/2006/main" xmlns:r="http://schemas.openxmlformats.org/officeDocument/2006/relationships">
  <dimension ref="A1:J8"/>
  <sheetViews>
    <sheetView workbookViewId="0">
      <selection activeCell="E12" sqref="E12"/>
    </sheetView>
  </sheetViews>
  <sheetFormatPr defaultRowHeight="15"/>
  <sheetData>
    <row r="1" spans="1:10">
      <c r="A1" s="131" t="s">
        <v>25</v>
      </c>
      <c r="B1" s="131"/>
      <c r="C1" s="131"/>
      <c r="D1" s="131"/>
      <c r="E1" s="131"/>
      <c r="F1" s="131"/>
      <c r="G1" s="131"/>
      <c r="H1" s="131"/>
      <c r="I1" s="131"/>
      <c r="J1" s="131"/>
    </row>
    <row r="2" spans="1:10">
      <c r="A2" s="131"/>
      <c r="B2" s="131"/>
      <c r="C2" s="131"/>
      <c r="D2" s="131"/>
      <c r="E2" s="131"/>
      <c r="F2" s="131"/>
      <c r="G2" s="131"/>
      <c r="H2" s="131"/>
      <c r="I2" s="131"/>
      <c r="J2" s="131"/>
    </row>
    <row r="3" spans="1:10">
      <c r="A3" s="131"/>
      <c r="B3" s="131"/>
      <c r="C3" s="131"/>
      <c r="D3" s="131"/>
      <c r="E3" s="131"/>
      <c r="F3" s="131"/>
      <c r="G3" s="131"/>
      <c r="H3" s="131"/>
      <c r="I3" s="131"/>
      <c r="J3" s="131"/>
    </row>
    <row r="4" spans="1:10">
      <c r="A4" s="131"/>
      <c r="B4" s="131"/>
      <c r="C4" s="131"/>
      <c r="D4" s="131"/>
      <c r="E4" s="131"/>
      <c r="F4" s="131"/>
      <c r="G4" s="131"/>
      <c r="H4" s="131"/>
      <c r="I4" s="131"/>
      <c r="J4" s="131"/>
    </row>
    <row r="6" spans="1:10">
      <c r="A6" s="131" t="s">
        <v>26</v>
      </c>
      <c r="B6" s="131"/>
      <c r="C6" s="131"/>
      <c r="D6" s="131"/>
      <c r="E6" s="131"/>
      <c r="F6" s="131"/>
      <c r="G6" s="131"/>
      <c r="H6" s="131"/>
      <c r="I6" s="131"/>
      <c r="J6" s="131"/>
    </row>
    <row r="7" spans="1:10">
      <c r="A7" s="131"/>
      <c r="B7" s="131"/>
      <c r="C7" s="131"/>
      <c r="D7" s="131"/>
      <c r="E7" s="131"/>
      <c r="F7" s="131"/>
      <c r="G7" s="131"/>
      <c r="H7" s="131"/>
      <c r="I7" s="131"/>
      <c r="J7" s="131"/>
    </row>
    <row r="8" spans="1:10">
      <c r="A8" s="131"/>
      <c r="B8" s="131"/>
      <c r="C8" s="131"/>
      <c r="D8" s="131"/>
      <c r="E8" s="131"/>
      <c r="F8" s="131"/>
      <c r="G8" s="131"/>
      <c r="H8" s="131"/>
      <c r="I8" s="131"/>
      <c r="J8" s="131"/>
    </row>
  </sheetData>
  <sheetProtection sheet="1" objects="1" scenarios="1"/>
  <mergeCells count="2">
    <mergeCell ref="A1:J4"/>
    <mergeCell ref="A6:J8"/>
  </mergeCells>
  <phoneticPr fontId="15"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enableFormatConditionsCalculation="0">
    <tabColor indexed="39"/>
  </sheetPr>
  <dimension ref="A1:K16"/>
  <sheetViews>
    <sheetView workbookViewId="0">
      <selection activeCell="B22" sqref="B22"/>
    </sheetView>
  </sheetViews>
  <sheetFormatPr defaultRowHeight="15"/>
  <cols>
    <col min="1" max="1" width="12.28515625" customWidth="1"/>
    <col min="2" max="4" width="8.7109375" customWidth="1"/>
    <col min="5" max="5" width="3.85546875" customWidth="1"/>
    <col min="7" max="8" width="8.7109375" customWidth="1"/>
    <col min="9" max="9" width="9.5703125" customWidth="1"/>
    <col min="10" max="10" width="12.140625" customWidth="1"/>
  </cols>
  <sheetData>
    <row r="1" spans="1:11">
      <c r="A1" s="134" t="s">
        <v>48</v>
      </c>
      <c r="B1" s="134"/>
      <c r="C1" s="134"/>
      <c r="D1" s="134"/>
      <c r="E1" s="134"/>
      <c r="F1" s="134"/>
      <c r="G1" s="134"/>
      <c r="H1" s="134"/>
      <c r="I1" s="134"/>
      <c r="J1" s="134"/>
    </row>
    <row r="2" spans="1:11">
      <c r="A2" s="134" t="s">
        <v>59</v>
      </c>
      <c r="B2" s="134"/>
      <c r="C2" s="134"/>
      <c r="D2" s="134"/>
      <c r="E2" s="134"/>
      <c r="F2" s="134"/>
      <c r="G2" s="134"/>
      <c r="H2" s="134"/>
      <c r="I2" s="134"/>
      <c r="J2" s="134"/>
    </row>
    <row r="3" spans="1:11">
      <c r="A3" s="1" t="str">
        <f>Genel!S21</f>
        <v>MATEMATİK DERSİ</v>
      </c>
      <c r="B3" s="1"/>
      <c r="C3" s="1"/>
      <c r="D3" s="1"/>
      <c r="E3" s="1"/>
      <c r="F3" s="1"/>
      <c r="G3" s="1"/>
      <c r="H3" s="1"/>
      <c r="I3" s="1"/>
      <c r="J3" s="1"/>
      <c r="K3" s="1"/>
    </row>
    <row r="4" spans="1:11" ht="27.75" customHeight="1">
      <c r="A4" s="132" t="str">
        <f>Genel!S18</f>
        <v>5 A SINIFI</v>
      </c>
      <c r="B4" s="77" t="str">
        <f>Genel!Y2</f>
        <v>1.Sınav</v>
      </c>
      <c r="C4" s="77" t="str">
        <f>Genel!Z2</f>
        <v>2.Sınav</v>
      </c>
      <c r="D4" s="77" t="str">
        <f>Genel!AA2</f>
        <v>1.Proje</v>
      </c>
      <c r="E4" s="77"/>
      <c r="F4" s="78" t="str">
        <f>Genel!AC2</f>
        <v>1.Ders Et.Kat.</v>
      </c>
      <c r="G4" s="78" t="str">
        <f>Genel!AD2</f>
        <v>2.Ders Et.Kat.</v>
      </c>
      <c r="H4" s="78" t="str">
        <f>Genel!AE2</f>
        <v>3.Ders Et.Kat.</v>
      </c>
      <c r="I4" s="78" t="str">
        <f>Genel!AF2</f>
        <v>Proje-Ders Etk. Ort.</v>
      </c>
      <c r="J4" s="77" t="str">
        <f>Genel!AG2</f>
        <v>Puanı</v>
      </c>
      <c r="K4" s="1"/>
    </row>
    <row r="5" spans="1:11">
      <c r="A5" s="133"/>
      <c r="B5" s="35">
        <f>Genel!Y3</f>
        <v>74.565217391304344</v>
      </c>
      <c r="C5" s="35">
        <f>Genel!Z3</f>
        <v>73.913043478260875</v>
      </c>
      <c r="D5" s="35">
        <f>Genel!AA3</f>
        <v>78.666666666666671</v>
      </c>
      <c r="E5" s="35"/>
      <c r="F5" s="35">
        <f>Genel!AC3</f>
        <v>80.434782608695656</v>
      </c>
      <c r="G5" s="35">
        <f>Genel!AD3</f>
        <v>82.173913043478265</v>
      </c>
      <c r="H5" s="35">
        <f>Genel!AE3</f>
        <v>82.826086956521735</v>
      </c>
      <c r="I5" s="35">
        <f>Genel!AF3</f>
        <v>82.608708695652169</v>
      </c>
      <c r="J5" s="35">
        <f>Genel!AG3</f>
        <v>77.02897826086955</v>
      </c>
      <c r="K5" s="1"/>
    </row>
    <row r="6" spans="1:11" ht="23.25" customHeight="1">
      <c r="A6" s="27" t="str">
        <f>Genel!X5</f>
        <v>Puan Aralıkları</v>
      </c>
      <c r="B6" s="27"/>
      <c r="C6" s="27"/>
      <c r="D6" s="27"/>
      <c r="E6" s="27"/>
      <c r="F6" s="27"/>
      <c r="G6" s="27"/>
      <c r="H6" s="27"/>
      <c r="I6" s="27"/>
      <c r="J6" s="27"/>
      <c r="K6" s="1"/>
    </row>
    <row r="7" spans="1:11">
      <c r="A7" s="28" t="str">
        <f>Genel!X6</f>
        <v>0-44</v>
      </c>
      <c r="B7" s="28">
        <f>Genel!Y6</f>
        <v>2</v>
      </c>
      <c r="C7" s="28">
        <f>Genel!Z6</f>
        <v>2</v>
      </c>
      <c r="D7" s="28">
        <f>Genel!AA6</f>
        <v>0</v>
      </c>
      <c r="E7" s="28"/>
      <c r="F7" s="28">
        <f>Genel!AC6</f>
        <v>0</v>
      </c>
      <c r="G7" s="28">
        <f>Genel!AD6</f>
        <v>0</v>
      </c>
      <c r="H7" s="28">
        <f>Genel!AE6</f>
        <v>0</v>
      </c>
      <c r="I7" s="28">
        <f>Genel!AF6</f>
        <v>0</v>
      </c>
      <c r="J7" s="28">
        <f>Genel!AG6</f>
        <v>3</v>
      </c>
      <c r="K7" s="1"/>
    </row>
    <row r="8" spans="1:11">
      <c r="A8" s="28" t="str">
        <f>Genel!X7</f>
        <v>45-54</v>
      </c>
      <c r="B8" s="28">
        <f>Genel!Y7</f>
        <v>2</v>
      </c>
      <c r="C8" s="28">
        <f>Genel!Z7</f>
        <v>1</v>
      </c>
      <c r="D8" s="28">
        <f>Genel!AA7</f>
        <v>1</v>
      </c>
      <c r="E8" s="28"/>
      <c r="F8" s="28">
        <f>Genel!AC7</f>
        <v>3</v>
      </c>
      <c r="G8" s="28">
        <f>Genel!AD7</f>
        <v>2</v>
      </c>
      <c r="H8" s="28">
        <f>Genel!AE7</f>
        <v>2</v>
      </c>
      <c r="I8" s="28">
        <f>Genel!AF7</f>
        <v>2</v>
      </c>
      <c r="J8" s="28">
        <f>Genel!AG7</f>
        <v>0</v>
      </c>
      <c r="K8" s="1"/>
    </row>
    <row r="9" spans="1:11">
      <c r="A9" s="28" t="str">
        <f>Genel!X8</f>
        <v>55-69</v>
      </c>
      <c r="B9" s="28">
        <f>Genel!Y8</f>
        <v>5</v>
      </c>
      <c r="C9" s="28">
        <f>Genel!Z8</f>
        <v>4</v>
      </c>
      <c r="D9" s="28">
        <f>Genel!AA8</f>
        <v>2</v>
      </c>
      <c r="E9" s="28"/>
      <c r="F9" s="28">
        <f>Genel!AC8</f>
        <v>3</v>
      </c>
      <c r="G9" s="28">
        <f>Genel!AD8</f>
        <v>3</v>
      </c>
      <c r="H9" s="28">
        <f>Genel!AE8</f>
        <v>2</v>
      </c>
      <c r="I9" s="28">
        <f>Genel!AF8</f>
        <v>3</v>
      </c>
      <c r="J9" s="28">
        <f>Genel!AG8</f>
        <v>4</v>
      </c>
      <c r="K9" s="1"/>
    </row>
    <row r="10" spans="1:11">
      <c r="A10" s="28" t="str">
        <f>Genel!X9</f>
        <v>70-84</v>
      </c>
      <c r="B10" s="28">
        <f>Genel!Y9</f>
        <v>4</v>
      </c>
      <c r="C10" s="28">
        <f>Genel!Z9</f>
        <v>7</v>
      </c>
      <c r="D10" s="28">
        <f>Genel!AA9</f>
        <v>0</v>
      </c>
      <c r="E10" s="28"/>
      <c r="F10" s="28">
        <f>Genel!AC9</f>
        <v>5</v>
      </c>
      <c r="G10" s="28">
        <f>Genel!AD9</f>
        <v>4</v>
      </c>
      <c r="H10" s="28">
        <f>Genel!AE9</f>
        <v>6</v>
      </c>
      <c r="I10" s="28">
        <f>Genel!AF9</f>
        <v>6</v>
      </c>
      <c r="J10" s="28">
        <f>Genel!AG9</f>
        <v>7</v>
      </c>
      <c r="K10" s="1"/>
    </row>
    <row r="11" spans="1:11">
      <c r="A11" s="28" t="str">
        <f>Genel!X10</f>
        <v>85-100</v>
      </c>
      <c r="B11" s="28">
        <f>Genel!Y10</f>
        <v>10</v>
      </c>
      <c r="C11" s="28">
        <f>Genel!Z10</f>
        <v>9</v>
      </c>
      <c r="D11" s="28">
        <f>Genel!AA10</f>
        <v>3</v>
      </c>
      <c r="E11" s="28"/>
      <c r="F11" s="28">
        <f>Genel!AC10</f>
        <v>12</v>
      </c>
      <c r="G11" s="28">
        <f>Genel!AD10</f>
        <v>14</v>
      </c>
      <c r="H11" s="28">
        <f>Genel!AE10</f>
        <v>13</v>
      </c>
      <c r="I11" s="28">
        <f>Genel!AF10</f>
        <v>12</v>
      </c>
      <c r="J11" s="28">
        <f>Genel!AG10</f>
        <v>9</v>
      </c>
      <c r="K11" s="1"/>
    </row>
    <row r="12" spans="1:11" s="34" customFormat="1" ht="8.25" customHeight="1">
      <c r="A12" s="32"/>
      <c r="B12" s="32"/>
      <c r="C12" s="32"/>
      <c r="D12" s="32"/>
      <c r="E12" s="32"/>
      <c r="F12" s="32"/>
      <c r="G12" s="32"/>
      <c r="H12" s="32"/>
      <c r="I12" s="32"/>
      <c r="J12" s="32"/>
      <c r="K12" s="33"/>
    </row>
    <row r="13" spans="1:11">
      <c r="A13" s="28" t="str">
        <f>Genel!X12</f>
        <v>Toplam</v>
      </c>
      <c r="B13" s="28">
        <f>Genel!Y12</f>
        <v>23</v>
      </c>
      <c r="C13" s="28">
        <f>Genel!Z12</f>
        <v>23</v>
      </c>
      <c r="D13" s="28">
        <f>Genel!AA12</f>
        <v>6</v>
      </c>
      <c r="E13" s="28"/>
      <c r="F13" s="28">
        <f>Genel!AC12</f>
        <v>23</v>
      </c>
      <c r="G13" s="28">
        <f>Genel!AD12</f>
        <v>23</v>
      </c>
      <c r="H13" s="28">
        <f>Genel!AE12</f>
        <v>23</v>
      </c>
      <c r="I13" s="28">
        <f>Genel!AF12</f>
        <v>23</v>
      </c>
      <c r="J13" s="28">
        <f>Genel!AG12</f>
        <v>23</v>
      </c>
      <c r="K13" s="1"/>
    </row>
    <row r="14" spans="1:11" s="34" customFormat="1" ht="10.5" customHeight="1">
      <c r="A14" s="32"/>
      <c r="B14" s="32"/>
      <c r="C14" s="32"/>
      <c r="D14" s="32"/>
      <c r="E14" s="32"/>
      <c r="F14" s="32"/>
      <c r="G14" s="32"/>
      <c r="H14" s="32"/>
      <c r="I14" s="32"/>
      <c r="J14" s="32"/>
      <c r="K14" s="33"/>
    </row>
    <row r="15" spans="1:11" s="87" customFormat="1" ht="25.5" customHeight="1">
      <c r="A15" s="89" t="s">
        <v>46</v>
      </c>
      <c r="B15" s="88">
        <f>Genel!Y14</f>
        <v>91</v>
      </c>
      <c r="C15" s="88">
        <f>Genel!Z14</f>
        <v>91</v>
      </c>
      <c r="D15" s="88">
        <f>Genel!AA14</f>
        <v>100</v>
      </c>
      <c r="E15" s="85"/>
      <c r="F15" s="88">
        <f>Genel!AC14</f>
        <v>100</v>
      </c>
      <c r="G15" s="88">
        <f>Genel!AD14</f>
        <v>100</v>
      </c>
      <c r="H15" s="88">
        <f>Genel!AE14</f>
        <v>100</v>
      </c>
      <c r="I15" s="88">
        <f>Genel!AF14</f>
        <v>100</v>
      </c>
      <c r="J15" s="88">
        <f>Genel!AG14</f>
        <v>87</v>
      </c>
      <c r="K15" s="86"/>
    </row>
    <row r="16" spans="1:11">
      <c r="A16" s="1"/>
    </row>
  </sheetData>
  <mergeCells count="3">
    <mergeCell ref="A4:A5"/>
    <mergeCell ref="A1:J1"/>
    <mergeCell ref="A2:J2"/>
  </mergeCells>
  <phoneticPr fontId="15" type="noConversion"/>
  <pageMargins left="0.17" right="0.21" top="0.49" bottom="0.52" header="0.28999999999999998"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7</vt:i4>
      </vt:variant>
      <vt:variant>
        <vt:lpstr>Adlandırılmış Aralıklar</vt:lpstr>
      </vt:variant>
      <vt:variant>
        <vt:i4>2</vt:i4>
      </vt:variant>
    </vt:vector>
  </HeadingPairs>
  <TitlesOfParts>
    <vt:vector size="9" baseType="lpstr">
      <vt:lpstr>Genel</vt:lpstr>
      <vt:lpstr>Dersici-1</vt:lpstr>
      <vt:lpstr>Dersici-2</vt:lpstr>
      <vt:lpstr>Dersici-3</vt:lpstr>
      <vt:lpstr>Proje</vt:lpstr>
      <vt:lpstr>Hakkında</vt:lpstr>
      <vt:lpstr>Sonuç Rp</vt:lpstr>
      <vt:lpstr>'Dersici-1'!Yazdırma_Alanı</vt:lpstr>
      <vt:lpstr>Genel!Yazdırma_Alanı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DERS İÇİ VE PROJE ÖLÇEKLERİ</dc:title>
  <dc:creator/>
  <cp:keywords>Proje performans notları dereceli puanlama ölçekleri</cp:keywords>
  <dc:description>E-Okula not girişi yaptıktan sonra ilk öğrenci numarasından itibaren seçip kopyalamayı yapınız ve ilk sayfadaki ilk öğrenci numarasının üzerine yapıştırınız.sonra yan tarafındaki okul ve öğretmen bilgilerini doldurup ilgili sayfaların çıktılarını alabilirsiniz.Verdiğiniz notlara göre ölçek otomatik dolacak.</dc:description>
  <cp:lastModifiedBy/>
  <cp:lastPrinted>2018-05-26T06:04:21Z</cp:lastPrinted>
  <dcterms:created xsi:type="dcterms:W3CDTF">2006-09-16T00:00:00Z</dcterms:created>
  <dcterms:modified xsi:type="dcterms:W3CDTF">2018-05-29T06:02:55Z</dcterms:modified>
</cp:coreProperties>
</file>